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Korisnik\Desktop\"/>
    </mc:Choice>
  </mc:AlternateContent>
  <bookViews>
    <workbookView xWindow="0" yWindow="0" windowWidth="15330" windowHeight="4575" tabRatio="797"/>
  </bookViews>
  <sheets>
    <sheet name="OPĆI UVJETI" sheetId="14" r:id="rId1"/>
    <sheet name="A.GRAĐEVINSKI" sheetId="3" r:id="rId2"/>
    <sheet name="B. OBRTNIČKI" sheetId="11" r:id="rId3"/>
    <sheet name="C.VODOVOD I ODVODNJA" sheetId="12" r:id="rId4"/>
    <sheet name="ELEKTRIČNE INSTALACIJE" sheetId="13" r:id="rId5"/>
    <sheet name="REKAPITULACIJA" sheetId="4" r:id="rId6"/>
  </sheet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5" i="3" l="1"/>
  <c r="F14" i="3"/>
  <c r="B71" i="11"/>
  <c r="B83" i="11" s="1"/>
  <c r="A71" i="11"/>
  <c r="A83" i="11" s="1"/>
  <c r="F70" i="11"/>
  <c r="F55" i="13"/>
  <c r="F56" i="13"/>
  <c r="F78" i="13"/>
  <c r="F77" i="13"/>
  <c r="F76" i="13"/>
  <c r="F75" i="13"/>
  <c r="F61" i="13"/>
  <c r="F40" i="11"/>
  <c r="F71" i="11" l="1"/>
  <c r="F83" i="11" s="1"/>
  <c r="F17" i="12"/>
  <c r="F12" i="12"/>
  <c r="F11" i="12"/>
  <c r="F47" i="11" l="1"/>
  <c r="F31" i="11"/>
  <c r="F29" i="11"/>
  <c r="F30" i="11"/>
  <c r="A33" i="11"/>
  <c r="A77" i="11" s="1"/>
  <c r="F32" i="11"/>
  <c r="F38" i="11"/>
  <c r="F37" i="11"/>
  <c r="F33" i="11" l="1"/>
  <c r="F77" i="11" s="1"/>
  <c r="F18" i="11" l="1"/>
  <c r="F16" i="11"/>
  <c r="F15" i="11"/>
  <c r="F11" i="11" l="1"/>
  <c r="F9" i="11"/>
  <c r="F7" i="11"/>
  <c r="F8" i="11"/>
  <c r="F44" i="3"/>
  <c r="F43" i="3"/>
  <c r="F42" i="3"/>
  <c r="F41" i="3"/>
  <c r="F40" i="3"/>
  <c r="F39" i="3"/>
  <c r="F38" i="3"/>
  <c r="F27" i="3"/>
  <c r="F32" i="3" l="1"/>
  <c r="F28" i="3" l="1"/>
  <c r="F21" i="3"/>
  <c r="F22" i="3"/>
  <c r="F20" i="3" l="1"/>
  <c r="F60" i="11"/>
  <c r="F59" i="11"/>
  <c r="C7" i="4"/>
  <c r="B7" i="4"/>
  <c r="B90" i="13"/>
  <c r="B89" i="13"/>
  <c r="B88" i="13"/>
  <c r="B87" i="13"/>
  <c r="B86" i="13"/>
  <c r="A90" i="13"/>
  <c r="A89" i="13"/>
  <c r="A88" i="13"/>
  <c r="A87" i="13"/>
  <c r="F80" i="13"/>
  <c r="F79" i="13"/>
  <c r="F81" i="13"/>
  <c r="D66" i="13"/>
  <c r="F66" i="13" s="1"/>
  <c r="F71" i="13"/>
  <c r="F70" i="13"/>
  <c r="F69" i="13"/>
  <c r="F68" i="13"/>
  <c r="F67" i="13"/>
  <c r="F65" i="13"/>
  <c r="F60" i="13"/>
  <c r="F59" i="13"/>
  <c r="F58" i="13"/>
  <c r="F57" i="13"/>
  <c r="F54" i="13"/>
  <c r="F53" i="13"/>
  <c r="F49" i="13"/>
  <c r="F38" i="13"/>
  <c r="A20" i="13"/>
  <c r="A86" i="13" s="1"/>
  <c r="F19" i="13"/>
  <c r="F18" i="13"/>
  <c r="F16" i="13"/>
  <c r="F15" i="13"/>
  <c r="F13" i="13"/>
  <c r="F12" i="13"/>
  <c r="F11" i="13"/>
  <c r="F10" i="13"/>
  <c r="F9" i="13"/>
  <c r="F8" i="13"/>
  <c r="C6" i="4"/>
  <c r="B6" i="4"/>
  <c r="B74" i="12"/>
  <c r="B73" i="12"/>
  <c r="B72" i="12"/>
  <c r="A74" i="12"/>
  <c r="A73" i="12"/>
  <c r="A72" i="12"/>
  <c r="B71" i="12"/>
  <c r="A71" i="12"/>
  <c r="F67" i="12"/>
  <c r="F65" i="12"/>
  <c r="F61" i="12"/>
  <c r="F54" i="12"/>
  <c r="F47" i="12"/>
  <c r="F46" i="12"/>
  <c r="F45" i="12"/>
  <c r="F44" i="12"/>
  <c r="F43" i="12"/>
  <c r="F42" i="12"/>
  <c r="F40" i="12"/>
  <c r="F34" i="12"/>
  <c r="F25" i="12"/>
  <c r="F33" i="12"/>
  <c r="F32" i="12"/>
  <c r="F31" i="12"/>
  <c r="F30" i="12"/>
  <c r="F29" i="12"/>
  <c r="F27" i="12"/>
  <c r="F26" i="12"/>
  <c r="F23" i="12"/>
  <c r="F22" i="12"/>
  <c r="F15" i="12"/>
  <c r="F14" i="12"/>
  <c r="F16" i="12"/>
  <c r="F10" i="12"/>
  <c r="F9" i="12"/>
  <c r="F8" i="12"/>
  <c r="F7" i="12"/>
  <c r="F82" i="13" l="1"/>
  <c r="F90" i="13" s="1"/>
  <c r="F35" i="12"/>
  <c r="F72" i="12" s="1"/>
  <c r="F62" i="13"/>
  <c r="F88" i="13" s="1"/>
  <c r="F18" i="12"/>
  <c r="F71" i="12" s="1"/>
  <c r="F72" i="13"/>
  <c r="F89" i="13" s="1"/>
  <c r="F20" i="13"/>
  <c r="F86" i="13" s="1"/>
  <c r="F50" i="13"/>
  <c r="F87" i="13" s="1"/>
  <c r="F68" i="12"/>
  <c r="F74" i="12" s="1"/>
  <c r="F48" i="12"/>
  <c r="F73" i="12" s="1"/>
  <c r="F91" i="13" l="1"/>
  <c r="G7" i="4" s="1"/>
  <c r="F76" i="12"/>
  <c r="G6" i="4" s="1"/>
  <c r="F66" i="11" l="1"/>
  <c r="C5" i="4" l="1"/>
  <c r="B5" i="4"/>
  <c r="B82" i="11"/>
  <c r="B80" i="11"/>
  <c r="B79" i="11"/>
  <c r="B78" i="11"/>
  <c r="B76" i="11"/>
  <c r="B75" i="11"/>
  <c r="C4" i="4"/>
  <c r="B4" i="4"/>
  <c r="B53" i="3"/>
  <c r="B52" i="3"/>
  <c r="B51" i="3"/>
  <c r="A67" i="11"/>
  <c r="A82" i="11" s="1"/>
  <c r="F65" i="11"/>
  <c r="F64" i="11"/>
  <c r="F57" i="11"/>
  <c r="F58" i="11"/>
  <c r="F56" i="11"/>
  <c r="A61" i="11"/>
  <c r="A81" i="11" s="1"/>
  <c r="A53" i="11"/>
  <c r="A80" i="11" s="1"/>
  <c r="F52" i="11"/>
  <c r="F51" i="11"/>
  <c r="F61" i="11" l="1"/>
  <c r="F81" i="11" s="1"/>
  <c r="F67" i="11"/>
  <c r="F82" i="11" s="1"/>
  <c r="F53" i="11"/>
  <c r="F80" i="11" s="1"/>
  <c r="A48" i="11" l="1"/>
  <c r="A79" i="11" s="1"/>
  <c r="F46" i="11"/>
  <c r="F45" i="11"/>
  <c r="A41" i="11"/>
  <c r="A78" i="11" s="1"/>
  <c r="F39" i="11"/>
  <c r="F41" i="11" s="1"/>
  <c r="A26" i="11"/>
  <c r="A76" i="11" s="1"/>
  <c r="F25" i="11"/>
  <c r="F24" i="11"/>
  <c r="F23" i="11"/>
  <c r="F22" i="11"/>
  <c r="A19" i="11"/>
  <c r="A75" i="11" s="1"/>
  <c r="F17" i="11"/>
  <c r="F14" i="11"/>
  <c r="F13" i="11"/>
  <c r="F12" i="11"/>
  <c r="F10" i="11"/>
  <c r="F6" i="11"/>
  <c r="A46" i="3"/>
  <c r="A53" i="3" s="1"/>
  <c r="F37" i="3"/>
  <c r="F48" i="11" l="1"/>
  <c r="F79" i="11" s="1"/>
  <c r="F19" i="11"/>
  <c r="F75" i="11" s="1"/>
  <c r="F26" i="11"/>
  <c r="F76" i="11" s="1"/>
  <c r="F46" i="3"/>
  <c r="F53" i="3" s="1"/>
  <c r="F78" i="11"/>
  <c r="F85" i="11" l="1"/>
  <c r="G5" i="4" s="1"/>
  <c r="A34" i="3"/>
  <c r="A52" i="3" s="1"/>
  <c r="F31" i="3"/>
  <c r="F30" i="3"/>
  <c r="F29" i="3"/>
  <c r="F33" i="3"/>
  <c r="F26" i="3"/>
  <c r="F25" i="3"/>
  <c r="F24" i="3"/>
  <c r="F23" i="3"/>
  <c r="F19" i="3"/>
  <c r="F18" i="3"/>
  <c r="F34" i="3" l="1"/>
  <c r="F52" i="3" s="1"/>
  <c r="F8" i="3" l="1"/>
  <c r="F9" i="3"/>
  <c r="F10" i="3"/>
  <c r="F11" i="3"/>
  <c r="F12" i="3"/>
  <c r="F13" i="3"/>
  <c r="F7" i="3"/>
  <c r="A15" i="3"/>
  <c r="A51" i="3" s="1"/>
  <c r="F15" i="3" l="1"/>
  <c r="F51" i="3"/>
  <c r="F55" i="3" s="1"/>
  <c r="G4" i="4" s="1"/>
  <c r="G10" i="4" s="1"/>
  <c r="G11" i="4" l="1"/>
  <c r="G12" i="4" s="1"/>
</calcChain>
</file>

<file path=xl/sharedStrings.xml><?xml version="1.0" encoding="utf-8"?>
<sst xmlns="http://schemas.openxmlformats.org/spreadsheetml/2006/main" count="606" uniqueCount="325">
  <si>
    <t>red.br.</t>
  </si>
  <si>
    <t>opis</t>
  </si>
  <si>
    <t>jed.mj.</t>
  </si>
  <si>
    <t>količina</t>
  </si>
  <si>
    <t>jed.cijena</t>
  </si>
  <si>
    <t>ukupno</t>
  </si>
  <si>
    <t>1.</t>
  </si>
  <si>
    <t>m3</t>
  </si>
  <si>
    <t>2.</t>
  </si>
  <si>
    <t>3.</t>
  </si>
  <si>
    <t>4.</t>
  </si>
  <si>
    <t>5.</t>
  </si>
  <si>
    <t>6.</t>
  </si>
  <si>
    <t>7.</t>
  </si>
  <si>
    <t>8.</t>
  </si>
  <si>
    <t>m2</t>
  </si>
  <si>
    <t>ARMIRANO-BETONSKI RADOVI</t>
  </si>
  <si>
    <t>9.</t>
  </si>
  <si>
    <t>10.</t>
  </si>
  <si>
    <t>m1</t>
  </si>
  <si>
    <t>kom.</t>
  </si>
  <si>
    <t>Prijevoz i odlaganje materijala. Rad obuhvaća prijevoz iskopanog materijala kategorije ''A'', ''B'' i ''C'' od mjesta iskopa do mjesta istovara na deponiju. Osiguranje odlagališta je obveza izvođača. Stavka obuhvaća i oblikovanje i uređenje odlagališta sa svim poslovima potrebnim za njegovu stabilnost i uklapanje u okolinu.  Svi troškovi vezani za prijevoz materijala i odlaganje uključeni su u jediničnoj cijeni. Obračun po m3 iskopanog materijala u sraslom stanju.</t>
  </si>
  <si>
    <t>A.</t>
  </si>
  <si>
    <t>B.</t>
  </si>
  <si>
    <t>A.I.</t>
  </si>
  <si>
    <t>DEMONTAŽA I RUŠENJE</t>
  </si>
  <si>
    <t>REKAPITULACIJA</t>
  </si>
  <si>
    <t>A.III.</t>
  </si>
  <si>
    <t>A.II.</t>
  </si>
  <si>
    <t>ZEMLJANI I RADOVI</t>
  </si>
  <si>
    <t>ARMIRANO-BETONSKI RADOVI UKUPNO</t>
  </si>
  <si>
    <t>ZEMLJANI I RADOVI UKUPNO</t>
  </si>
  <si>
    <t>DEMONTAŽA I RUŠENJE UKUPNO</t>
  </si>
  <si>
    <t>NAPOMENA: Rušenje izvoditi pažljivo u segmentima te poduzeti mjere osiguranja prilikom rušenja. Radove rušenja izvesti pažljivo s poduzetim svim mjerama zaštite na radu.</t>
  </si>
  <si>
    <t>Probijanje rupa u vanjskim zidovima sanitarnog čvora za prodore instalacija. Debljina zida cca d=50cm.</t>
  </si>
  <si>
    <t>Iznošenje preostalog smeća/otpada koji se nalazi u sanitarom čvoru.</t>
  </si>
  <si>
    <t>kom</t>
  </si>
  <si>
    <t>12.</t>
  </si>
  <si>
    <t>13.</t>
  </si>
  <si>
    <t>kompl.</t>
  </si>
  <si>
    <t>14.</t>
  </si>
  <si>
    <t>KAMENARSKI RADOVI</t>
  </si>
  <si>
    <t>KAMENARSKI RADOVI UKUPNO</t>
  </si>
  <si>
    <t>TESARSKI RADOVI</t>
  </si>
  <si>
    <t>TESARSKI RADOVI UKUPNO</t>
  </si>
  <si>
    <t>IZOLATERSKI RADOVI</t>
  </si>
  <si>
    <t>GIPSKARTONSKI RADOVI</t>
  </si>
  <si>
    <t>GIPSKARTONSKI RADOVI UKUPNO</t>
  </si>
  <si>
    <t>IZOLATERSKI RADOVI UKUPNO</t>
  </si>
  <si>
    <t>GRAĐEVINSKI RADOVI</t>
  </si>
  <si>
    <t>OBRTNIČKI RADOVI</t>
  </si>
  <si>
    <t>B.I.</t>
  </si>
  <si>
    <t>B.II.</t>
  </si>
  <si>
    <t>B.III.</t>
  </si>
  <si>
    <t>B.IV.</t>
  </si>
  <si>
    <t>B.V.</t>
  </si>
  <si>
    <t>KERAMIČARSKI RADOVI</t>
  </si>
  <si>
    <t>KERAMIČARSKI RADOVI UKUPNO</t>
  </si>
  <si>
    <t>B.VI.</t>
  </si>
  <si>
    <t>STOLARSKI RADOVI</t>
  </si>
  <si>
    <t>STOLARSKI RADOVI UKUPNO</t>
  </si>
  <si>
    <t>SOBOSLIKARSKI RADOVI RADOVI</t>
  </si>
  <si>
    <t>GRAĐEVINSKI RADOVI UKUPNO</t>
  </si>
  <si>
    <t>OBRTNIČKI RADOVI UKUPNO</t>
  </si>
  <si>
    <t>SOBOSLIKARSKI RADOVI UKUPNO</t>
  </si>
  <si>
    <t>komplet</t>
  </si>
  <si>
    <t>m³</t>
  </si>
  <si>
    <t>UKUPNO GRAĐEVINSKI RADOVI</t>
  </si>
  <si>
    <t xml:space="preserve">Iskop rova za cjevovode vode i odvodnje u tlu “A" , "B", "C" kategorije sa grubim zaravnavanjem dna i izbacivanjem iskopanog materijala na 1,0 m od ruba rova, s ostavljanjem slobodne staze između rova i iskopanog materijala u širini min. 0,5 m. Prosječna širina rova 0,6 m a dubina 0,8m. Obračun po m3 iskopanog materijala mjereno u sraslom stanju.
</t>
  </si>
  <si>
    <t>C.</t>
  </si>
  <si>
    <t>VODOVOD I ODVODNJA</t>
  </si>
  <si>
    <t>C.1.</t>
  </si>
  <si>
    <t>Zatrpavanje iskopa instalacije vodovoda i odvodnje materijalom od iskopa sa nabijanjem u slojevima od 30 cm uz istovremeno kvašenje vodom. Zatrpavanje izvesti nakon uspješno izvršenih ispitivanja. Obračun u zbijenom stanju.</t>
  </si>
  <si>
    <t>INSTALACIJE VODOVODNE MREŽE</t>
  </si>
  <si>
    <t xml:space="preserve">Ø20x3,4 </t>
  </si>
  <si>
    <t>m</t>
  </si>
  <si>
    <t>Dobava i montaža ventila od PPR-a. Ugrađuje se kao ventil za cijelu sanitarnu grupu ili njen dio. Ventil s kapom i rozetom promjera:</t>
  </si>
  <si>
    <t>Ispitivanje instalacije vodovoda na probni tlak min. 10,0 bara odnosno 50% većim tlakom od pogonskog (pogonski tlak daje nadležni vodovod). Ispitivanje vršiti po sekcijama. Nakon uspješno izvršene tlačne probe cjevovod dezinficirati i isprati. Obračun po metru ispitanog cjevovoda.</t>
  </si>
  <si>
    <t xml:space="preserve">Ø32x3,0 mm      </t>
  </si>
  <si>
    <t>m'</t>
  </si>
  <si>
    <t>Ispitivanje PEHD vodovodnih cjevovoda na tlak  uključivo montaža i demontaža tlačne crpke sa manometrom, te ostali pripremni radovi. Ispitivanje se vrši po dionicama, te vodi zapisnik. Obračun po m1 ispitanog cjevovoda.</t>
  </si>
  <si>
    <t>Dobava atesta o sanitarnoj ispravnosti vode 
od ovlaštene institucije.</t>
  </si>
  <si>
    <t>Sitni spojni, pričvrsni i ovjesni materijal.</t>
  </si>
  <si>
    <t>UKUPNO INSTALACIJE VODOVODNE MREŽE:</t>
  </si>
  <si>
    <t>C.2.</t>
  </si>
  <si>
    <t>Dezinfekcija i ispiranje  montiranog cjevovoda hiperkloriranom vodom.</t>
  </si>
  <si>
    <t>Ø20x5,4</t>
  </si>
  <si>
    <t>INSTALACIJE ODVODNJE</t>
  </si>
  <si>
    <t>DN200</t>
  </si>
  <si>
    <t xml:space="preserve">Dobava i montaža kućne kanalizacije s dobavom, prijenosom i montažom zvučno optimiranih troslojnih odvodnih cijevi od polipropilena s mineralnom ispunom PP-MD, oznake postojanosti oblika S16 za priključke sanitarnih predmeta u podu i/ili zidu, sa spajanjem natičnim spojnicama, uključujući fazonske komade, spojni i pričvrsni materijal.Obračun po m'.
</t>
  </si>
  <si>
    <t>DN 50</t>
  </si>
  <si>
    <t>DN 100</t>
  </si>
  <si>
    <t>Sitni spojni, brtveni, pričvrsni i ovjesni materijal</t>
  </si>
  <si>
    <t>UKUPNO INSTALACIJE ODVODNJE</t>
  </si>
  <si>
    <t>C.3.</t>
  </si>
  <si>
    <t xml:space="preserve">Dobava i montaža podnog sifona u sanitarijama za potrebe čišćenja i pranja. </t>
  </si>
  <si>
    <t>SANITARNI PREDMETI I UREĐAJI</t>
  </si>
  <si>
    <t>Dobava, prijenos i montaža kompletnog WC-a ,  koji se sastoji od:</t>
  </si>
  <si>
    <t>-konzolne keramičke  WC školjke bez ruba "Rimfree"</t>
  </si>
  <si>
    <t xml:space="preserve">-daske s poklopcem bijele boje od duroplasta, sa "soft close" tehnologijom. </t>
  </si>
  <si>
    <t>-zidnog nosača od inoxa s WC četkom</t>
  </si>
  <si>
    <t xml:space="preserve">-držača toalet papira od inoxa </t>
  </si>
  <si>
    <t>Obračun po kompletu.</t>
  </si>
  <si>
    <t>Dobava, prijenos i montaža kompletnog pisoara u zajedničkim sanitarijama:</t>
  </si>
  <si>
    <t>-keramičkog pisoara Geberit model Selva ili jednakovrijedan__________________________ sa skrivenim priključkom vode i sifonom te integriranim senzorskim  uređajem za aktiviranje ispiranja (mrežno napajanje). Potrošnja vode 0,5 litara po ispiranju prema EN 13407 ili jednakovrijedan__________________________</t>
  </si>
  <si>
    <t>Dobava i montaža električnog podpultnog tlačnog bojlera. Električni bojler opremljen termostatom i sigurnosnim ventilom veličine:</t>
  </si>
  <si>
    <t>V = 10 litara</t>
  </si>
  <si>
    <t>UKUPNO SANITARNI PREDMETI</t>
  </si>
  <si>
    <t>C.4.</t>
  </si>
  <si>
    <t>VODOVOD I ODVODNJA UKUPNO:</t>
  </si>
  <si>
    <t>D.</t>
  </si>
  <si>
    <t>ELEKTRIČNE INSTALACIJE</t>
  </si>
  <si>
    <t>ENERGETSKI RAZVOD I UZEMLJENJE</t>
  </si>
  <si>
    <t xml:space="preserve">Dobava, polaganje i spajanje energetskih kabela. Stavci pripada izrada spojeva na oba kraja, tuljci, stopice i ostali sponi i montažni pribor.
Obračun po m1.
Polaže se: </t>
  </si>
  <si>
    <t>Komplet sa spojnim i montažnim priborom.</t>
  </si>
  <si>
    <t>-kabel NA2XY-O 4x25 mm2</t>
  </si>
  <si>
    <t>-kabel NYY-O 4x16 mm2</t>
  </si>
  <si>
    <t>-kabel NYY-J 3x1,5 mm2</t>
  </si>
  <si>
    <t>-kabel NYY-J 3x2,5 mm2</t>
  </si>
  <si>
    <t>-plastični štitnici i traka upozorenja</t>
  </si>
  <si>
    <t>Dobava i polaganje savitljivih instalacionih cijevi. Cijevi se polažu u beton i zemlju. Obračun po m1. Stavka uključuje komplet pribor do pune funkcionalnosti.
Polaže se:</t>
  </si>
  <si>
    <t>- CS25</t>
  </si>
  <si>
    <t>- CS32</t>
  </si>
  <si>
    <t>Dobava i polaganje savitljivih instalacionih cijevi. Cijevi se polažu u zemljani kanal. Cijevi moraju biti sa uvučenom Fe 3mm žicom radi lakšeg provlačenja kabela. Obračun po m1. Stavka uključuje komplet pribor do pune funkcionalnosti.
Polaže se:</t>
  </si>
  <si>
    <t>- cijev rebrasta pojačana PEHD  DN75</t>
  </si>
  <si>
    <t>- cijev rebrasta pojačana PEHD  DN50</t>
  </si>
  <si>
    <t>D.1.</t>
  </si>
  <si>
    <t>ENERGETSKI RAZVOD I UZEMLJENJE UKUPNO:</t>
  </si>
  <si>
    <t>RAZVODNI ORMAR</t>
  </si>
  <si>
    <t>Razdjelnik KRO-JR2</t>
  </si>
  <si>
    <t>- 3 kom tropolno podnožje osigurač-rastavljač NH 00 160A 3p</t>
  </si>
  <si>
    <t>- 3 kom rastalni ulošci-osigurači 63A</t>
  </si>
  <si>
    <t>- 6 kom rastalni ulošci-osigurači 25A</t>
  </si>
  <si>
    <t>- 3+1 odvodnici prenapona klasa I, 280V,50kA ovisno o sistemu zaštite</t>
  </si>
  <si>
    <t>- 1 kom automatski osigurač C10A/1p 10kA</t>
  </si>
  <si>
    <t>- 1 kom keramičko grlo sa podnožjem E27 sa žaruljom 60W za rasvjetu ormara.</t>
  </si>
  <si>
    <t>- 1 kom nadžbukni OG prekidač 10A, 230V</t>
  </si>
  <si>
    <t>- 1 kom nadžbukna šuko priključnica OG 16A, 230V</t>
  </si>
  <si>
    <t>- 1 kom strujno-zaštitna sklopka RCD 40/0,03A/4p 10kA</t>
  </si>
  <si>
    <t>- 10 kom automatski osigurač C10A/1p 10kA</t>
  </si>
  <si>
    <t>- 10 kom grebenasta sklopka za montažu na DIN šinu 12A, 1p</t>
  </si>
  <si>
    <t>Komplet razvodni ormar sa svim spojnim i montažnim priborom, sabirnicama N i PE, ožičen i ispitan sa shemom i ispitnim listom.</t>
  </si>
  <si>
    <t>UKUPNO :</t>
  </si>
  <si>
    <t>kompl</t>
  </si>
  <si>
    <t>Razdjelnik RO-WC</t>
  </si>
  <si>
    <t>- 1 kom glavna sklopka 63,A 3p</t>
  </si>
  <si>
    <t>- 3 kom automatski osigurač B10A/1p 10kA</t>
  </si>
  <si>
    <t>- 10 kom automatski osigurač B16A/1p 10kA</t>
  </si>
  <si>
    <t>- 1 kom automatski osigurač B16A/3p 10kA</t>
  </si>
  <si>
    <t>- 1 kom forel sa fotosondom 16A, 230V</t>
  </si>
  <si>
    <t>D.2.</t>
  </si>
  <si>
    <t>RAZVODNI ORMARI - UKUPNO:</t>
  </si>
  <si>
    <t>RASVJETA, PREKIDAČI I UTIČNICE</t>
  </si>
  <si>
    <t>Dobava i montaža vanjske dekorativne LED svjetiljke i rasvjetnog stupa.
Komplet sa temeljnim vijcima od INOX-a i šablonom te stupnom razdjelnicom za ulaz izlaz kabela 25mm2 i jednim osiguračem C10A/1p u zaštiti IP54.
Kriteriji za ocjenu jednakovrijednosti:
aluminijsko kućište, PMMA difuzor, snaga svjetiljke maksimalno 26W, svjetlosni tok svjetiljke minimalno 3190lm, simetrična distribucija svjetla, indeks uzvrata boje minimalno 80, temperatura boje svjetlosti 3000K, zaštita IP66, IK08, električna klasa I, životni vijek svjetiljke minimalno 100.000 sati pri 80% svjetlosnog toka.
Dimenzije: visina stupa 3500mm, podnožje stupa fi300 visine 363mm. Visina svijetiljke 905mm, oblik okruglog starog ferala.</t>
  </si>
  <si>
    <t>Dobava i montaža nadgradne zidne/stropne LED svjetiljke.
Kriteriji za ocjenu jednakovrijednosti:
kućište od polietilena, polikarbonatni difuzor, snaga svjetiljke maksimalno 10W, svjetlosni tok svjetiljke minimalno 680lm, simetrična distribucija svjetla, indeks uzvrata boje minimalno 80, temperatura boje svjetlosti maksimalno 3000K, zaštita IP65, IK10, električna klasa II</t>
  </si>
  <si>
    <t>Dobava i montaža panik svjetiljke 6W, 3sata u zaštiti IP65 u pripravnom spoju za nadgradnu montažu.</t>
  </si>
  <si>
    <t>Dobava, montaža i spajanje nadžbuknog OG prekidača 10A, 230V IP54.</t>
  </si>
  <si>
    <t>Dobava, montaža i spajanje nadžbukne OG šuko priključnice 16A, 230V IP54.</t>
  </si>
  <si>
    <t>Spojni i montažni pribor potreban za ugradnju rasvjete. Komplet do pune funkcionalnosti.</t>
  </si>
  <si>
    <t>kpl</t>
  </si>
  <si>
    <t>RASVJETA, PREKIDAČI I UTIČNICE- UKUPNO</t>
  </si>
  <si>
    <t>D.3.</t>
  </si>
  <si>
    <t>PROIZVOD KOJI SE NUDI</t>
  </si>
  <si>
    <t>Strojno zasjecanje asfaltbetonskog zastora na trasi električne instalacije. Debljina sloja do 10 cm. Zasjecanje izvesti pilom za asfalt, formiranjem ravnih rubova. 
Obračun po m' izvršenog zasjecanja.</t>
  </si>
  <si>
    <t>m'</t>
    <phoneticPr fontId="0" type="noConversion"/>
  </si>
  <si>
    <t>Planiranje i ravnanje dna iskopanog rova. Obračun po m2 isplaniranog dna rova.</t>
  </si>
  <si>
    <t>Zatrpavanje iskopanog rova za el. kabel. zemljanim materijalom. 
Rad obuhvaća: 
_ dobavu zemljanog materijala 
_ ugradnju prema detalju iz projekta 
Obračun po m3 ugrađenog zemljanog materijala.</t>
  </si>
  <si>
    <t>Izrada temelja stupa javne rasvjete. Temelj se izvodi od betona C25/30. Dimenzije temelja 60/60/80 cm. U temelj se ugrađuje ulazna i izlazna rebrasta cijev  ø 50 m te odgovarajući sidreni vijci 4kom M16x600mm od INOXa za stup javne rasvjete , visine 4 m, postavljeni centrično prema šabloni. Rad uključuje:
 _ izradu odgovarajuće glatke četverostrane oplate   te skidanje iste nakon betoniranja 
_ dobavu i montažu ulazne i izlazne cijevi  nazivnog promjera DN 50 
_ montažu sidrenih vijaka uz prethodno povezivanje varenjem
_ dobavu betona C 25/30 (MB30) 
_ betoniranje prema TPBK 
_ njegu betona prema TPBK 
Obračun po komadu komplet izvedenog temelja.</t>
  </si>
  <si>
    <t>UKUPNO:</t>
  </si>
  <si>
    <t>D.4.</t>
  </si>
  <si>
    <t>Iskop rova u tlu "A", "B", "C" kategorije  za polaganje el. kabela javne rasvjete i proširenja za temelje stupova rasvjete. Dimenzije rova 0,6x0,8 m 
Rad obuhvaća:
_ iskop rova za polaganje kabela strojno i manjim dijelom ručno
 _ odvoz viška iskopanog materijala na privremenu deponiju    u zoni zahvata
 _ utovar iskopanog materijala u teretno vozilo
 _ odvoz i istovar materijala na odgovarajuću deponiju otpadnog materijala 
U cijenu je uključena taksa deponije. 
Obračun po m3 iskopanog materijala u sraslom stanju. 
Rad u blizini postojećih instalacija.Dubina iskopa do 1.0 m. 
Predmjerom se predviđa:</t>
  </si>
  <si>
    <t>Izrada obloge od pijeska iznad el. kabela. Oblogu izvesti od pijeska (kameni drobljenac 0-4, 4-8 mm) do 20 cm iznad kabela prema detalju iz projekta.
Rad obuhvaća:
_ dobavu pijeska
Obračun po m3 izvedene obloge.</t>
  </si>
  <si>
    <t>GRAĐEVINSKI RADOVI UKUPNO:</t>
  </si>
  <si>
    <t>OSTALO</t>
  </si>
  <si>
    <t>Ispitivanje kompletne električne instalacije i sustava zaštite od djelovanja munje-uzemljenje od strane ovlaštene organizacije i izrada svih potrebnih izvještaja i uvjerenja.</t>
  </si>
  <si>
    <t>Spajanje nove rasvjete i ormara na postojeći sustav vanjske rasvjete. Stavka uključuje sav potreban pribor i materijal te radove i autodizalicu potrebnu za spajanje do pune funkcionalnosti.</t>
  </si>
  <si>
    <t>D.5.</t>
  </si>
  <si>
    <t xml:space="preserve">Spajanje instalacije sanitarnog čvora na postojeći razvodni ormar u Domu kulture Oklaj.
Uljučiti sav pribor i materijal na spajanje do pune funkcionalnosti. </t>
  </si>
  <si>
    <t>OSTALO UKUPNO:</t>
  </si>
  <si>
    <r>
      <t>Dobava, montaža i spajanje  razvodnog ormara</t>
    </r>
    <r>
      <rPr>
        <b/>
        <sz val="9"/>
        <rFont val="Arial"/>
        <family val="2"/>
      </rPr>
      <t xml:space="preserve"> KRO-JR2.</t>
    </r>
    <r>
      <rPr>
        <sz val="9"/>
        <rFont val="Arial"/>
        <family val="2"/>
      </rPr>
      <t xml:space="preserve"> Razvodni ormar je predviđen kao  samostojeći 1000X800x330 na plastičnom postolju temelju. Ormar je od poliestera ojačan staklenim vlaknima sa vratima i bravicom,  u zaštiti IP54, klasa II, testiran prema IEC 61439-1-3 ili jednakovrijedan:_____________________
U ormar se montira slijedeća oprema:</t>
    </r>
  </si>
  <si>
    <r>
      <t>Dobava, montaža i spajanje  razvodnog ormara</t>
    </r>
    <r>
      <rPr>
        <b/>
        <sz val="9"/>
        <rFont val="Arial"/>
        <family val="2"/>
      </rPr>
      <t xml:space="preserve"> RO-WC.</t>
    </r>
    <r>
      <rPr>
        <sz val="9"/>
        <rFont val="Arial"/>
        <family val="2"/>
      </rPr>
      <t xml:space="preserve"> Razvodni ormar je predviđen kao  ugradni 500X400x200. Ormar je od plastike sa vratima i bravicom,  u zaštiti IP54, klasa II, testiran prema IEC 61439-1-3 ili jednakovrijedan____________
U ormar se montira slijedeća oprema:</t>
    </r>
  </si>
  <si>
    <t>ELEKTRIČNE INSTALACIJE UKUPNO:</t>
  </si>
  <si>
    <t>PDV:</t>
  </si>
  <si>
    <t>SVEUKUPNO:</t>
  </si>
  <si>
    <t xml:space="preserve">Uklanjanje/rušenje pregradnih zidova sanitarnog čvora u cijelosti zajedno sa dotrajalom drvenom stolarijom. </t>
  </si>
  <si>
    <t>Četkanje/čišćenje/pranje pod tlakom gornje krovne ploče sanitarnog čvora kao priprema podloge za nanošenje hidroizolacije. 
Struganje do zdravih slojeva betona.</t>
  </si>
  <si>
    <t>Uklanjanje/obijanje/struganje dotrajale žbuke na zidovima sanitarnog čvora prema uputi Nadzornog inženjera (čvrsti slojevi po potrebi zbog kasnije obloge se mogu zadržati). Zidove je potrebno očistiti do zdravih slojeva materijala.</t>
  </si>
  <si>
    <t>Pilanje čelične cijevi stupa na vrhu krova sanitarnog čvora i sa donje strane stropne ploče (2 rezne površine). Promjer cijevi cca d=5 cm, visina cca 2m.</t>
  </si>
  <si>
    <t>Strojno uklanjanje dotrajalih betonskih ogradnih zidova na sjevernom rubu parcele. Debljina zida  do 20 cm, visine cca h=80 cm.</t>
  </si>
  <si>
    <t>Odvoz šute na najbližu ozakonjenu deponiju u dogovoru sa nadležnom službom. U stavku uračunati sva davanja/takse i slično. Obračun u sraslom stanju.</t>
  </si>
  <si>
    <t>Strojni iskop za upojni bunar promjera 2m i dubine do 2m u tlu A,B ili C kategorije. U cijenu su uključeni svi radovi na iskopu materijala s utovarom u prijevozno sredstvo. Obračun po m3 iskopa u sraslom stanju.</t>
  </si>
  <si>
    <t xml:space="preserve">Izrada posteljice kolno-pješačke staze od miješanih materijala. Rad obuhvaća nabavu materijala i prijevoz, planiranje, eventualnu sanaciju pojedinih manjih površina slabije kakvoće boljim materijalom, eventualno kvašenje ili prosušivanje materijala i nabijanje do potrebne nabijenosti. Potreban modul stišljivosti Ms = 40 MPa mjereno kružnom pločom Ø 30 cm.                                                                                                                                 </t>
  </si>
  <si>
    <t>Strojni iskop u tlu A,B,C kategorije za temelj ogradnog zida. Iskop širine cca 50 cm i dubine do 30 cm. U cijenu su uključeni svi radovi na iskopu materijala s utovarom u prijevozno sredstvo. Obračun po m3 iskopa u sraslom stanju.</t>
  </si>
  <si>
    <t xml:space="preserve">Uređenje temeljnog tla mehaničkim zbijanjem  za temelj ogradnog zida. Rad obuhvaća nabavu materijala i prijevoz, planiranje, eventualnu sanaciju pojedinih manjih površina slabije kakvoće boljim materijalom, eventualno kvašenje ili prosušivanje materijala i nabijanje do potrebne nabijenosti. Potreban modul stišljivosti Ms = 40 MPa mjereno kružnom pločom Ø 30 cm.                                                                                                                                 </t>
  </si>
  <si>
    <t>Široki strojni iskop "A", "B" i "C" kategorije s utovarom u prijevozno sredstvo, prosječne debljine 30 cm (do kote posteljice) tlocrtne širine prema nacrtu u svrhu izvedbe konstrukcije pješačko-kolne staze. Stavka obuhvaća i iskop za izvedbu betonske staze uz istočni zid sanitarnog čvora.U cijenu su uključeni svi radovi na iskopu materijala s utovarom u prijevozno sredstvo, radovi na uređenju i čišćenju i planiranje iskopanih i susjednih površina kao i odlaganje viška materijala s oblikovanjem i uređenjem odlagališta sa svim poslovima potrebnim za njegovu stabilnost i uklapanje u okolinu. Obračun po m3 iskopa u sraslom stanju.</t>
  </si>
  <si>
    <t>Ručni/strojni iskop u tlu A,B,C kategorije dubine 70cm  na mjestima temelja za klupe i stolove prema detaljima iz nacrta. Dimenzije iskopa za  temelje klupe 2x70/70/70 cm , za temelj stola 250/80/70 . Obračun u sraslom stanju.</t>
  </si>
  <si>
    <t>Nabava, prijevoz i ugradnja nosivog sloja konstrukcije od zrnatog kamenog materijala bez veziva (tamponski sloj) debljine 15-20 cm. Potrebnu debljinu tamponskog sloja prilagoditi visini završnog opločenja pješačko-kolne staze i betonske ploče odnosno visini betonske ploče prema projektu. Potreban modul stišljivosti Ms = 70 Mpa mjereno kružnom pločom Ø 30 cm. Odstupanje ravnosti površine izvedenog sloja ne smije iznositi više od ± 2 cm.</t>
  </si>
  <si>
    <r>
      <t>Nabava, prijevoz i ugradnja nosivog sloja konstrukcije od zrnatog kamenog materijala bez veziva (tamponski sloj) debljine 10-15 cm ispod temelja ogradnog zida. Potrebnu debljinu tamponskog sloja prilagoditi visini vrha temelja prema vanjskom terenu (temelj ukopan)</t>
    </r>
    <r>
      <rPr>
        <sz val="9"/>
        <color rgb="FFFF0000"/>
        <rFont val="Arial"/>
        <family val="2"/>
        <charset val="238"/>
      </rPr>
      <t>.</t>
    </r>
    <r>
      <rPr>
        <sz val="9"/>
        <rFont val="Arial"/>
        <family val="2"/>
        <charset val="238"/>
      </rPr>
      <t xml:space="preserve"> Potreban modul stišljivosti Ms = 70 Mpa mjereno kružnom pločom Ø 30 cm. Odstupanje ravnosti površine izvedenog sloja ne smije iznositi više od ± 2 cm.</t>
    </r>
  </si>
  <si>
    <t xml:space="preserve">Izrada tamponske podloge ispod nove podne ploče sanitarnog čvora granulacije 0-32 mm i debljine 15-20 cm. Visinu prilagoditi potrebnoj koti gotovog poda prema nacrtu. Potreban modul stišljivosti Ms = 60 MPa mjereno kružnom pločom Ø 30 cm.       </t>
  </si>
  <si>
    <t>Strojni iskop površinskog sloja debljine do 10 cm na poziciji montaže drvenih klupa i stolova. Stavka obuhvaća planiranje površine i uređenje posteljice mehaničkim zbijanjem za kasnije nasipanje jalovinom. U cijenu su uključeni svi radovi na iskopu materijala s utovarom u prijevozno sredstvo. Obračun po m3 iskopa u sraslom stanju.</t>
  </si>
  <si>
    <t>Dobava materijala, nasipavanje i razastiranje jalovine u sloju do 10 cm na prostoru oko platoa sa klupama prema nacrtu.</t>
  </si>
  <si>
    <t>Nasipavanje i razastiranje humusnog sloja d=10-15cm prema nacrtu.Priprema humusnog sloja zoravanjem i svih agrotehničkih mjera do plohe tla spremne za sjetvu trave. Dobava sortnog sjemena i sijanje trave.</t>
  </si>
  <si>
    <t xml:space="preserve">Iskop sadnih jama za sadnice stabla dimenzija 50x50x70cm. Ručni/strojni iskop sadnih jama za sadnice stabala u tzv. "zemljanim džepovima". Stavka uključuje iskop i privremeno deponiranje materijala na gradilištu, te kasnije razastiranje  viška materijala po zelenim površinama. Obračunava se po komadu. </t>
  </si>
  <si>
    <t xml:space="preserve">Sadnja drveća (sadnice lipe visine 2,5-3m). Sadnja stabala: oslobađanje korjenova vrata od žičanog pletiva, orezivanje grana oštećenih i polomljenih tijekom transporta, sadnja sadnice, izrada
zdjelice oko stabla promjera 50cm sa dodatkom 5kg humusne zemlje po sadnici, gnojenje organskim gnojivom 150 g/kom., zabijanje kolca, jednokratno zalijevanje sa 50 lit. vode po sadnici. Rahljenje dna jame, sadnja sadnice,koljenje s tri kolca po sadnici  i vezivanje elastičnim užetom
Obračunava se po kom. </t>
  </si>
  <si>
    <t>Nabava, doprema i izrada krupnokamenog nabačaja u upojni bunar frakcije 4-40mm. Završni sloj izvesti u debljini 20 cm sa frakcijom 4-16mm uz umotavanje-oblaganje cjelokupne površine drenažnim geotekstilom (stranice bunara i gornja ploha prije završnog sloja - cca 10m2 geotekstila). 'Obračun po m3 ugrađenog materijala.</t>
  </si>
  <si>
    <t>Betoniranje temelja ogradnog zida betonom C 16/20  kao podložni beton u širini iskopa bez oplate - dimenzije cca 50/20. Stavka obuhvaća ugradnju jedne zone armaturne mreže Q-188 sa sidrenjem mreže visine 50cm u sredini zida koji se kasnije izvodi sa dvostranim kamenim licem (završna visina temelja maksimalno u razini postojećeg terena). Obračun po m3.</t>
  </si>
  <si>
    <t xml:space="preserve">Betoniranje podne ploče sanitarnog čvora debljine 10 cm betonom C25/30. Stavka obuhvaća ugradnju armaturne mreže Q-188.
Pri betoniranju ostaviti sve proboje i šliceve za prodore instalacija. Gornja ploha zaglađena. 
U cijenu uključiti dobavu i ugradnju betona, oplate, te sav sitni i potrošni materijal do potpune funkcionalnosti. Obračun po m2.
</t>
  </si>
  <si>
    <r>
      <t xml:space="preserve">Betoniranje staze širine 50 cm uz istočni zid sanitarnog čvora, debljine 10 cm betonom C25/30  s dodatkom aditiva za vodonepropusnost, na prethodno pripremljenoj tamponskoj podlozi (zasebna stavka) prema kotama iz situacijskog nacrta. Gornju plohu izvesti zaglađenu i u padu 2 </t>
    </r>
    <r>
      <rPr>
        <sz val="9"/>
        <rFont val="Calibri"/>
        <family val="2"/>
      </rPr>
      <t>%</t>
    </r>
    <r>
      <rPr>
        <sz val="9"/>
        <rFont val="Arial"/>
        <family val="2"/>
        <charset val="238"/>
      </rPr>
      <t xml:space="preserve"> prema okolnom terenu. Stavka obuhvaća ugradnju jedne zone armaturne mreže Q-188 s preklopom 30 cm i potrebnu oplatu i njegu betona. Obračun po m2.</t>
    </r>
  </si>
  <si>
    <t xml:space="preserve">Betoniranje temelja za ugradnju kamenih slogova stola betonom C25/30. Dimenzije temelja 200x60x50cm. Kameni blokovi se ugrađuju na ankere sa epoxy mortom prema detalju iz nacrta. Stavka obuhvaća potrebnu oplatu i armaturu. Obračun po komadu izvedenog temelja. </t>
  </si>
  <si>
    <t xml:space="preserve">Betoniranje temelja za ugradnju kamenih slogova klupa prema detaljima iz nacrta betonom C 25/30. Dimenzije jednog temelja 50x50x50cm. Kameni blokovi se ugrađuju u svježi beton temelja. Stavka obuhvaća potrebnu oplatu i armaturu. Obračun po komadu izvedenog temelja. </t>
  </si>
  <si>
    <t>Izrada betonskih pragova na ulaznim vratima sanitarnog čvora dimenzija cca 130x50x30 u svrhu montaže stolarije i izvedbe unutarnjih slojeva poda. Pragove povezati ankerima sa postojećom betonskom podlogom i bočnim kamenim zidovima. Beton C 25/30, stavka obuhvaća potrebnu oplatu, armaturu i njegu betona. Obračun po m3.</t>
  </si>
  <si>
    <t>Betoniranje cementnog estriha u nagibu
Podloga je izvedena u nagibu ≥ 1% prema pozicijama odvodnje i fino zaglađena u izvedbi
debljina 5-7 cm.
Armiranje izvesti armaturnim vlaknima na bazi polipropilena koja povećavaju otpor tvorbi svih vrsta pukotina ili armaturnim mrežama Q-131. Izvedba po cijeloj površini estriha. Polipropilenska vlakanca dužine 12-18 mm, u težini 1 kg/m3 betona.
U cijenu uključiti dobavu i ugradnju estriha, armaturu, te sav sitni i potrošni materijal do potpune 
Obračun po m2 podloge.</t>
  </si>
  <si>
    <t>Obijanje dotrajale žbuke sa postojećih vanjskih lučnih zidova sanitarnog čvora debljine 2-6 cm. U stavci utovar i odvoz šute na deponiju. Obračun po m2.</t>
  </si>
  <si>
    <t>Uklanjanje betonske poklopnice postojećih vanjskih zidova sanitarnog čvora. Širina poklopnice cca 50 cm, izvedene s obostranim nagibom max. Visine 10-15cm. U stavci utovar i odvoz šute na deponiju. Obračun po m1.</t>
  </si>
  <si>
    <t>Čišćenje fuga od cementnog morta na kamenim zidovima pročelja u dubinu cca 3,0 cm a potom pjeskarenje kompletne površine kamenog pročelja. U stavci je utovar i odvoz materijala na unaprijed dogovorenu deponiju. Obračun po m2 (postojeći otvori i betonski vijenac/nadvoj se ne uračunavaju u kvadraturu stavke).</t>
  </si>
  <si>
    <t>Popravak zidova odnosno krpanje šupljina kamenom u cementnom mortu u kamenim zidovima pročelja ( u stilu postojećeg). Stavka obuhvaća po potrebi uštemavanje (u betonu ili kamenom zidu) do potrebne dubine za izradu kamene obloge debljine do 8 cm. Obračun po m2.</t>
  </si>
  <si>
    <t>Fugiranje očišćenih i pjeskarenih površina kamenog pročelja bezcementnim mortom, na bazi ekoporculana (kao ROFIX NHL5 ili sl.) visoke paropropusnosti.
Obračun po m2 isfugirane površine (postojeći otvori i betonski vijenac/nadvoj se ne uračunavaju u kvadraturu stavke).</t>
  </si>
  <si>
    <t>Obrada špala na vanjskim otvorima nakon ugradnje stolarije sa smjesom za fugiranje kamenog pročelja sanitarnog čvora. Širina špale 10-15 cm. Obračun po m dužnom.</t>
  </si>
  <si>
    <t xml:space="preserve">Dobava i ugradnja unutarnjih kamenih klupčica na prozorima (umjetni kamen na bazi porculana ili betona).
Kamen debljine 2.0 cm, širina 25-30 cm. Završna površina polirana. 
</t>
  </si>
  <si>
    <t xml:space="preserve">Dobava i ugradnja vanjskih kamenih klupčica na prozorima i ulaznim vratima sanitarnog čvora.
Kamen debljine 3.0 cm, srednja širina 15 cm, sa upilanom okapnicom. Kamen vapnenačkog podrijetla, kao Dolit . Završna površina polirana.
</t>
  </si>
  <si>
    <t>Nadogradnja postojećeg kamenog podzida na južnom rubu zahvata za cca 50 cm od kote postojećeg terena. Izvedba kamenom u stilu postojećeg (dvostrano kameno lice iznad terena) ukupne debljine 50 cm.  Prilikom zidanja ostaviti dubine fuga cca 3 cm za naknadno fugiranje. Stavka obuhvaća dobavu i ugradnju poluobrađenog kamena nepravilnog oblika u stilu postojećeg u cementnom mortu i pripremu podloge i čišćenje krune postojećeg podzida. Vrh zida poravnati i zatvoriti fuge cementnim mortom. Obračun po m3 gotovog zida.</t>
  </si>
  <si>
    <t>Izvedba novog kamenog zida na sjevernom rubu zahvata. Zid širine 50cm i visine 80 cm iznad vanjske prometnice. Zid se izvodi sa dvostranim kamenim licem sa betoniranjem sredine zida. Stavka obuhvaća dobavu i ugradnju u cementnom mortu poluobrađenog kamena nepravilnog oblika u stilu postojećih kamenih zidova te ugradnju armaturne mreže Q-188 u sredini. Prilikom zidanja ostaviti dubine fuga cca 3 cm dubine za naknadno fugiranje. Vrh zida poravnati u blagom padu i zatvoriti fuge cementnim mortom. Obračun po m3 gotovog zida.</t>
  </si>
  <si>
    <t>Fugiranje vanjskih ogradnih zidova bezcementnim mortom, na bazi ekoporculana (kao ROFIX NHL5 ili sl.) visoke paropropusnosti.
Obračun po m2 isfugirane površine.</t>
  </si>
  <si>
    <t>Betoniranje temeljne ploče pješačko kolne staze na prethodno pripremljenoj tamponskoj podlozi (zasebna stavka) betonom C25/30 debljine 12 cm. Širina ploče glavnog prilaza 4m a prilaza do sanitarnog čvora 1,6m. Gornja ploha izvodi se u nagibu prema kotama iz nacrta. Stavka obuhvaća ugradnju jedne zone armaturne mreže Q-188 s preklopom 30 cm, PVC foliju i potrebnu oplatu i njegu betona. Obračun po m2.</t>
  </si>
  <si>
    <r>
      <t xml:space="preserve">Betoniranje podne ploče i zidova odvodnog kanala na rubu pješačko kolne staze prema situacijskom nacrtu debljine 15 cm betonom C 25/30. Svijetle dimenzije betonskog kanala 20/25 cm. Stavka uključuje potrebnu oplatu, armaturnu mrežu Q-188 s preklopom 30 cm ugradnju PVC fazonskog komada odvoda </t>
    </r>
    <r>
      <rPr>
        <sz val="9"/>
        <rFont val="Calibri"/>
        <family val="2"/>
      </rPr>
      <t>ᶲ</t>
    </r>
    <r>
      <rPr>
        <sz val="9"/>
        <rFont val="Arial"/>
        <family val="2"/>
        <charset val="238"/>
      </rPr>
      <t>160 i potrebnu njegu betona. Obračun po m3 izvedenog kanala.</t>
    </r>
  </si>
  <si>
    <t>Horizontalna HI betonske podloge sanitarnog čvora bitumenskim trakama
Podloga se prvo premazuje hladnim bitumenskim premazom kako bi se trake mogle dobro zavariti na podlogu. Nakon što se bitumenski premaz osuši na njega se polažu fleksibilne polimer bitumenske trake (masa bitumenskog veziva  = min. 3200 g/m2) u 2 sloja i podižu uz vanjske zidove za cca 10 cm. Bitumenske trak se sastoje od staklene tkanine impregnirane i obostrano obložene fleksibilnom polimer bitumenskom masom. Trake se ugrađuju zavarivanjem plinskim plamenicima.
Nabava materijala,transport i izrada horizontalne hidroizolacije poda na tlu koja se polaže na prethodno potpuno očišćenu i suhu podlogu.
Bitumenske trake u 2 sloja s minimalnim preklopima 10cm. 
U jediničnoj cijeni uključen sav osnovni i pomoćni rad i materijal do potpune gotovosti stavke. Uračunati povećanje količine zbog preklopa i spojeva.
Sve prema uputama proizvođača.
Obračun po m2 izolacije.</t>
  </si>
  <si>
    <t>11.</t>
  </si>
  <si>
    <t>15.</t>
  </si>
  <si>
    <t>16.</t>
  </si>
  <si>
    <t>Izrada hidroizolacije oko vanjskih otvora sanitarnog čvora (donji i bočni rubovi stolarije - razvijena širina 5cm). Stavka uključuje potrebnu zidarsku pripremu podloge i izradu polimercementne hidroizolacije sa brtvenim trakama prema uputama proizvođača kao Sika. Obračun po m1.</t>
  </si>
  <si>
    <t>ZIDARSKI RADOVI</t>
  </si>
  <si>
    <t xml:space="preserve">Zidarska obrada oštećenog ruba postojeće betonske strehe reparaturnim mortom kao pripreme za završnu obradu. Obračun po m dužnom strehe ukupne visine 10-15 cm.
</t>
  </si>
  <si>
    <t>Zidarska obrada gornje plohe krovne betonske ploče sanitarnog čvora kao pripreme za izradu poliuretanske tekuće hidroizolacije po posebnoj stavci. Stavka obuhvaća popunjavanje lošijih slojeva reparaturnim mortom nakon prethodnog čišćenja plohe te premazivanje površine fleksibilnim polimercementnim ljepilom sa staklenom mrežicom u dva sloja  debljine do 1cm u postojećem nagibu krovne ploče. Rubove uz strehu povezati staklenom mrežicom pri obradi strehe u zasebnoj stavci.</t>
  </si>
  <si>
    <t>ZIDARSKI RADOVI UKUPNO</t>
  </si>
  <si>
    <t>B.VII.</t>
  </si>
  <si>
    <t>B.VIII.</t>
  </si>
  <si>
    <t>Oblaganje unutarnjih zidova gipskartonskim pločama od poda do stropa.
Oblaganje sa jednostrukim pločama 1x1,25mm sa postavom izolacije od mineralne vune debljine 5 cm i PVC folije.
Ukoliko je potrebno na pojedinim mjestima izvesti ojačanja UA profilom.                           
 Sva podkonstrukcija potrebna za montažu, završna traka na spoju ploča, kao i spoju stropa i zida, bandažiranje spojeva ploča masom za reške i gletanje prema uputi proizvođača tj. finalna obrada pripremljena za završno ličenje, PE folija te sav sitni materijal i pribor su u cijeni stavke. 
Sve radove izvesti po projektu i uputama proizvođača.
U cijeni stavke uračunata eventualna zidarska priprema podloge zida nakon uklanjanja žbuke (zidarske faše za montažu profila u pravcu). U cijeni stavke uračunata obrada unutarnjih špala oko vanjske stolarije (kvadratura otvora se ne odbija). Iza obloge se postavljaju potrebne instalacije po zasebnim stavkama.</t>
  </si>
  <si>
    <t>kom,</t>
  </si>
  <si>
    <r>
      <t>Dobava materijala i izrada gipskartonskog pregradnog zida ukupne debljine D=40 cm sa rasterom profila koji omogućava ugradnju i zatvaranje nosive konstrukcije wc školjki kao geberit po zasebnoj stavci.
Zid se izvodi kao dvostrani sa CW 7,5cm vertikalnim profilima na način da se između profila u sredini zida predvidi prostor za montažu potkonstrukcije sanitarnih elemenata i odvodne cijevi kanalizacije širine 15-20cm</t>
    </r>
    <r>
      <rPr>
        <sz val="10"/>
        <color rgb="FFFF0000"/>
        <rFont val="Arial"/>
        <family val="2"/>
        <charset val="238"/>
      </rPr>
      <t>.</t>
    </r>
    <r>
      <rPr>
        <sz val="10"/>
        <rFont val="Arial"/>
        <family val="2"/>
        <charset val="238"/>
      </rPr>
      <t xml:space="preserve">
Zid je obostrano obložen g.k.vodootpornim pločama d=2x1,25mm (zeleni knauf ili drugi jednakovrijedan proizvod) sa slojem izolacije od mineralne vune, kao tervol TW ili drugi jednakovrijedan proizvod debljine d=2x5cm.
Ukoliko je potrebno na pojedinim mjestima izvesti ojačanja UA prifilom.                           
 Sva podkonstrukcija potrebna za montažu, završna traka na spoju ploča, kao i spoju stropa i zida, bandažiranje spojeva ploča masom za reške i gletanje prema uputi proizvođača tj. finalna obrada pripremljena za završno ličenje, PE folija te sav sitni materijal i pribor su u cijeni stavke. 
Sve radove izvesti po projektu i uputama proizvođača.
U cijeni stavke uračunata dobava svog navedenog materijala, materijal, sav rad, te sav sitni materijal i pribor do potupne gotovosti. 
Obračun po m2 gotovog obostranog zida.</t>
    </r>
  </si>
  <si>
    <t>Oblaganje stropa gipskartonskim pločama.
Oblaganje sa jednostrukim pločama 1x1,25mm sa postavom izolacije od mineralne vune debljine 5 cm i PVC folije.
Ukoliko je potrebno na pojedinim mjestima izvesti ojačanja UA prifilom.                           
 Sva podkonstrukcija potrebna za montažu, završna traka na spoju ploča, kao i spoju stropa i zida, bandažiranje spojeva ploča masom za reške i gletanje prema uputi proizvođača tj. finalna obrada pripremljena za završno ličenje, PE folija te sav sitni materijal i pribor su u cijeni stavke. 
Sve radove izvesti po projektu i uputama proizvođača.
Iza obloge se postavljaju potrebne instalacije po zasebnim stavkama.</t>
  </si>
  <si>
    <r>
      <t xml:space="preserve">Popločenje podova keramičkim pločicama.
Pločice se lijepe na podlogu od cementnog estriha građevinskim fleksibilnim ljepilom koje je, kao i fugir masa i križasti odstojnici, uključeno u cijenu stavke.
Oblaganje izvesti u vezu "fuga na fugu" sa otvorenom fugom, uključivo sa fugiranjem fugir masom. Pravilne fuge postići postavom na križaste odstojnike. Nakon završetka oblaganja sve podne površine očistiti od ostatka fugir mase.
Fugir masa u cijeni stavke.
Uključeno silikoniranje unutarnjih uglova na spojevima ploha trajno elastičnim kitom (otporan na gljivice i bakterije), dobava i sav potreban materijal s radom, rezanjem, pripasavanjem i fugiranjem, alu kutni profili, te sav sitni materijal, rad, ispomoć i pribor do pune gotovosti.       
</t>
    </r>
    <r>
      <rPr>
        <sz val="9"/>
        <rFont val="Arial"/>
        <family val="2"/>
        <charset val="238"/>
      </rPr>
      <t xml:space="preserve">KERAMIČKE PODNE KLINKER PLOČICE PO IZBORU NARUČITELJA PROTUKLIZNOSTI R10, DEBLJINA KERAMIKE MINIMALNO 8 MM, TVRDOĆA PLOČICE NAJMANJE 5, ATASTIRANA ZA JAVNE PROSTORE, VODOUPOJNOSTI 0.5 &lt; E = 3 %, OTPORNOST NA ABRAZIJU (HABANJE) PEI 4, CIJENOVNI RAZRED DO 150 KN/M2 NETTO. </t>
    </r>
    <r>
      <rPr>
        <sz val="10"/>
        <rFont val="Arial"/>
        <family val="2"/>
        <charset val="238"/>
      </rPr>
      <t xml:space="preserve">
</t>
    </r>
  </si>
  <si>
    <t>DOBAVA I UGRADNJA VANJSKOG PVC (DEKOR-DRVO) OTKLOPNO-ZAOKRETNOG PROZORA.
Građevinske dimenzije otvora su 100 x 60 cm.
 Jednokrilni otklopno-zaokretni ostakljeni prozor sastoji se od: petokomornih PVC okvira krila i doprozornikom s prekinutim termičkim mostom u dekor-drvu kao zlatni hrast. Svi profili trebaju imati dvostruko brtvljenje. Montaža doprozornika i sva potrebna čelična ojačanja za prihvat s građevinskim konstrukcijama uključena u cijenu. Opremljeno svim potrebnim okovima i brtvama prema detaljima ugradnje kojima se onemogućuje prodor vode. Sav okov kvalitetan, omogućuje jednostavno rukovanje i otvaranje. Opremljeno kvakom s unutrašnje strane. Ostakljenje mliječnim dvoslojnim IZO staklom s low E premazom, Debljina stakla 4/16/4 mm s butilnom letvicom. Crne brtve za staklo.</t>
  </si>
  <si>
    <t>DOBAVA I UGRADNJA VANJSKIH ULAZNIH PVC (DEKOR-DRVO) JEDNOKRILNIH VRATA S ALU PRAGOM 20MM + FIKSNO NADSVJETLO.
Građevinske dimenzije otvora su 130 x 260 cm.
 Jednokrilna zaokretna ulazna manjim dijelom ostakljena vrata i fiksno nadsvjetlo, sastoji se od: PVC panela ispune i dovratnika iz petokomornih PVC profila s prekinutim termičkim mostom u dekor-drvu kao zlatni hrast. Svi profili trebaju imati dvostruko brtvljenje. Montaža dovratnika i sva potrebna čelična ojačanja za prihvat s građevinskim konstrukcijama uključena u cijenu. Opremljeno svim potrebnim brtvama i prema detaljima ugradnje kojima se onemogućuje prodor vode. Sav okov kvalitetan, omogućuje jednostavno rukovanje i otvaranje. Opremljeno kvakom  i bravom. Ostakljenje dvoslojnim mlječnim IZO staklom s low E premazom, Debljina stakla 4/16/4 mm s butilnom letvicom. Crne brtve za staklo.</t>
  </si>
  <si>
    <t>DOBAVA I UGRADNJA VANJSKOG PVC (DEKOR-DRVO) OTKLOPNOG PROZORA.
Građevinske dimenzije otvora su 120 x 60 cm.
 Jednokrilni otklopni ostakljeni prozor sastoji se od: petokomornih PVC okvira krila i doprozornikom s prekinutim termičkim mostom u dekor-drvu kao zlatni hrast. Svi profili trebaju imati dvostruko brtvljenje. Montaža doprozornika i sva potrebna čelična ojačanja za prihvat s građevinskim konstrukcijama uključena u cijenu. Opremljeno svim potrebnim brtvama i prema detaljima ugradnje kojima se onemogućuje prodor vode. Sav okov kvalitetan, omogućuje jednostavno rukovanje i otvaranje. Opremljeno kvakom s unutrašnje strane. Ostakljenje mlječnim dvoslojnim IZO staklom s low E premazom, Debljina stakla 4/16/4 mm s butilnom letvicom. Crne brtve za staklo.</t>
  </si>
  <si>
    <t>DOBAVA I UGRADNJA VANJSKOG PVC (DEKOR-DRVO) OTKLOPNOG PROZORA.
Građevinske dimenzije otvora su 180 x 60 cm.
 Jednokrilni otklopni ostakljeni prozor sastoji se od: petokomornih PVC okvira krila i doprozornikom s prekinutim termičkim mostom u dekor-drvu kao zlatni hrast. Svi profili trebaju imati dvostruko brtvljenje. Montaža doprozornika i sva potrebna čelična ojačanja za prihvat s građevinskim konstrukcijama uključena u cijenu. Opremljeno svim potrebnim brtvama i prema detaljima ugradnje kojima se onemogućuje prodor vode. Sav okov kvalitetan, omogućuje jednostavno rukovanje i otvaranje. Opremljeno kvakom s unutrašnje strane. Ostakljenje mlječnim dvoslojnim IZO staklom s low E premazom, Debljina stakla 4/16/4 mm s butilnom letvicom. Crne brtve za staklo.</t>
  </si>
  <si>
    <t>Bojanje unutrašnjih zidova disperzivnim bojama u dva premaza do potpuno ujednačenog tona.
Prije bojanja površine očistiti, a manja oštećenja izravnati s odgovarajućim kitom i izbrusiti.
U cijeni stavke uračunata dobava svog materijala, materijal i potrebna radna skela za rad na visini, te sav rad, ispomoć, sitni materijal i pribor do potupne gotovosti.
U cijenu uračunati i bojanje špaleta (kvadratura otvora se ne odbija.</t>
  </si>
  <si>
    <t>Bojanje unutrašnjih stropova poludisperzivnim bojama u dva premaza do potpuno ujednačenog tona.
Prije bojanja površine očistiti, a manja oštećenja izravnati s odgovarajućim kitom i izbrusiti.
U cijeni stavke uračunata dobava svog materijala, materijal i potrebna radna skela za rad na visini, te sav rad, ispomoć, sitni materijal i pribor do potupne gotovosti.</t>
  </si>
  <si>
    <t>Izrada tankoslojne žbuke postojećeg betonskog vijenca sanitarnog čvora uključivo obradu betonske strehe do vrha ploče.  Ukupna razvijena širina 90 cm.
Stavka se izvodi nanošenjem polimercemetnog ljepila u dva sloja sa staklenom mrežicom i završnim slojem silikatne žbuke bijele boje. 
Stavka obuhvaća i ugradnju okapnog PVC profila po rubovima strehe betonske ploče</t>
  </si>
  <si>
    <t>Zidarska obrada otvora na mjestu uklanjanja čeličnog stupa u krovnoj ploči debljine do 15cm i promjera 5-10 cm. Stavka uključuje pripremu podloge, po potrebi proširivanje i uklanjanje slabijih dijelova betona i obradu cementni mortom. Obračun po komadu.</t>
  </si>
  <si>
    <t>Dobava i ugradnja poliuretanske hidroizolacije (tekuće gume bijele boje) po vrhu betonske krovne ploče sanitarnog čvora.
 Premaz se nanosi u dva sloja debljine cca po 2mm. Stavka se izvodi nakon zidarske pripreme ploče i završne obrade betonske strehe po posebnim stavkama na način da obuhvaća odnosno prelazi preko završnog silikatnog sloja strehe.
Ugradnja prema uputama izvođača. 
U cijenu uključen sav osnovni i pomoćni rad.</t>
  </si>
  <si>
    <t xml:space="preserve">Izvedba posteljice od pijeska 0-4mm na dnu cjevovodnog rova debljine 10 cm. U cijenu uključena nabava pijeska, transport, ubacivanjeu rov i razastiranje na planiranu visinu niveletu.
</t>
  </si>
  <si>
    <t>Izrada posteljice iznad cijevi pijeskom 0-4mm ukupne debljine 20 cm.</t>
  </si>
  <si>
    <t>Izrada šliceva (uštemavanje)u zidovima i podovima sanitarnog čvora za instalacije vode i kanalizacije.</t>
  </si>
  <si>
    <t>Zidarska obrada šliceva, zapunjavanje cementim mortom prije postavljanja gipskartonske obloge zidova.</t>
  </si>
  <si>
    <t>Zidarska obrada izvedenih instalacijskih proboja, zatvaranje cementnim mortom. Obračun po komadu bez obzira na dimenzije.</t>
  </si>
  <si>
    <t>Dobava i izvedba cjevovoda sanitarne potrošne vode od polietilenskih višeslojnih tlačnih vodovodnih cijevi (HRN EN ISO 15874/2 ili jednakovrijedno_________________________) i pripadajućih fitinga. U cijenu uključeni fazonski komadi, sav rad i materijal, te izolacija. Predviđena je izolacija debljine 13mm za toplinsko izoliranje cjevovoda hladne vode, a debljine 20mm za izoliranje cjevovoda tople vode.</t>
  </si>
  <si>
    <t>Nabava, doprema, uskladištenje, prijenos sa deponije PEHD vodovodnih cijevi za NP 16 bara spajanih elektrofuzijskim spojnicama. Stavkom je obuhvaćeno postavljanje cijevi i fazonskih komda, spajanje i namještanje po pravcu i niveleti sa svim potrebnim spojnim pričvrsnim, ovjesnim materijalom i elektrofuzijskim spojnicama. Obračun po m' ugrađenog cjevovoda.</t>
  </si>
  <si>
    <t>Ø25x5,4</t>
  </si>
  <si>
    <t>Izvedba priključka u postojećoj vodovodnoj šahti. Stavka obuhvaća izradu potrebnog proboja te potreban spojni materijal za novu vodovodnu cijev.</t>
  </si>
  <si>
    <t>Dobava i montaža PVC/UKC SN4 kanalizacijskih  cijevi s naglavkom i potrebnih fazonskih komada  komplet s brtvenim, pričvrsnim i ovjesnim materijalom. Cijev se polaže od izlaza iz betonskog odvodnog kanala do upojnog bunara. Cijevi se polažu u zemljani rov na posteljicu od pijeska i zatrpavaju prema zasebnim stavkama.</t>
  </si>
  <si>
    <t>Ispitivanje instalacije kanalizacije na funkcionalnost i vodonepropusnost sa dobavom atesta ugrađenog materijala.</t>
  </si>
  <si>
    <t xml:space="preserve">Dobava  i montaža zidne rozete promjera 50mm bijele boje za odušak vertikale iz sabirne jame. 
</t>
  </si>
  <si>
    <t>Dobava i ugradnja toplinske izolacije od XPS-a debljine 2cm prije izrade cementnog estriha uključivo i postavu PVC folije.</t>
  </si>
  <si>
    <t>Dobava i ugradnja unutarnih alumnijskih elemenata koja tvore kabine wc-a.
Dimenzije kabina š=90cm, d=125 cm, kabine su pozicinirane između tri zida, sve mjere je potrebno provjerit u naravi te prilagoditi okolnim elementima.
Proizvod mora imati ateste za javne prostore.
'Kabine sastavljene od prednje linije koju čine dovratnici s jednokrilnim zaokretnim vratima i bočnih međustijena. Kabine izrađene od compact ploča debljine 13 mm. Svi rubovi compact ploča završno obrađeni sa skošenim ili polukružno završenim rubovima. Kabine visine 200 cm (220 cm) uključivo nogice visine 15 cm. Svi spojevi međustijena i dovratnika sa zidovima, te međustijena sa dovratnicima, izvedeni su U13 alu profilima u čitavoj visini spoja, dok je spoj međustijena s dovratnicima izveden ili U13 alu profilima ili trax spojnicama. Prednja linija ojačana je i ukrućena gornjim G1 ovalnim alu profilom, presjeka 70 x 40 mm, fiksiranim za dovratnike i bočne međustijene ili zidove. Dosjed dovratnika i vrata izveden je Z preklopom sa ugrađenim silikonskim suzama za bešumno zatvaranje vratiju. Kabine odignute od poda inox ili nylon nogicama visine 15 cm ili spuštene do poda U13 alu profilom kao spojnim elementom. Nogice sa ukrasnim alu rozetama za skrivanje regulacionog vijka te vijaka za učvršćenje nogica u pod. Tri spojnice po vratima u alu izvedbi. Vrata opremljena leptir bravom i kuglom u alu izvedbi, sa oznakom položaja slobodno - zauzeto i mogućnošću sigurnosnog otvaranja izvana. Fiksiranje svih alu profila i sva ostala potrebna učvršćenja izvedena inox vijcima. Svi alu profili završno eloksirani u boju natur aluminija.</t>
  </si>
  <si>
    <t>ugradbenog keramičkog umivaonika širine do 150cm sa dva izljevna mjesta ; poniklovana odvodna sifona DN32 i drvenim ormarićem za smještaj električnog bojlera.</t>
  </si>
  <si>
    <t>dvije jednoručne stojeće slavine za umivaonik, komplet s dva gibljiva crijeva R⅜" za priključak vode i kutnim ventilima DN15 spojeno na dovod vode; Obračun po kompletu.</t>
  </si>
  <si>
    <t>zrcalo dimenzija 150x80cm, montira se na samostalno na zid iznad umivaonika</t>
  </si>
  <si>
    <t xml:space="preserve">Dobava, prijenos i montaža kompletnog 
umivaonika sa dva izljevna mjesta u sanitarijama, bijele boje koji se sastoji od:
</t>
  </si>
  <si>
    <t>-montažnog instalacijskog elementa za WC školjku visine ugradnje 112 cm  kao Geberit ili jednakovrijedan s niskošumnim ugradbenim vodokotlićem za 6/3l ispiranje, izrađenim prema HRN EN 14055:2011 ili jednakovrijedan_________________________Instalacijski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i odgovarajuća metalna tipka s dodatnim fiksiranjem.</t>
  </si>
  <si>
    <t>-montažnog instalacijskog elementa za pisoar kao Geberit ili jednakovrijedan s skrivenim ulazom vode i raspršivačem, visine ugradnje 112-130 cm. Instalacijski element samonosiv za ugradnju u suhomontažnu zidnu ili predzidnu konstrukciju obloženu gipskartonskim pločama, komplet s integriranom fleksibilnom cijevi i priključkom na raspršivač vode ½", vijcima za učvršćenje keramike i svim potrebnim pričvrsnim priborom i spojnim materijalom.</t>
  </si>
  <si>
    <t>NAPOMENA: Prije narudžbe opreme u suradnji s nadzornim inženjerom odrditi dispozicije opreme i izraditi 1P shemu instalacije.</t>
  </si>
  <si>
    <t>Dobava, spajanje i ugradnja fotosonde na istočni zid sanitarnog čvora sa podesivim senzorom i regulatorom dužine automatskog vanjskog osvjetljenja.</t>
  </si>
  <si>
    <t>Izrada podloge - posteljice ispod el. kabela. Posteljicu izvesti od pijeska (kameni drobljenac 0-4, 4-8 mm),u sloju debljine 10 cm.. 
Rad obuhvaća:
 _ dobavu i ugradnju pijeska situacijskom nacrtu 
Obračun po m2 izvedene posteljice.</t>
  </si>
  <si>
    <t>Izrada proboja (bušenje za kablove) kroz vanjske zidove sanitarnog čvora za montažu vanjske rasvjete i dovod naponskih kablova u dnu zida - zid debljine 50cm.</t>
  </si>
  <si>
    <t>Izrada potrebnog otvora (uštemavanje) na unutarnjem zidu za montažu razvodnog ormara sanitarnog čvora.</t>
  </si>
  <si>
    <t>Izrada šliceva (uštemavanje) za kabliranje elektroinstalacija na unutarnjim zidovima</t>
  </si>
  <si>
    <t>Zidarska i završna obrada šliceva nakon postave kablova u postojećim zidovima unutar Doma Kulture gdje se vrši spajanje elektroinstalacija sanitarnog čvora.</t>
  </si>
  <si>
    <t xml:space="preserve"> a) unutarnje svjetilke</t>
  </si>
  <si>
    <t>b) vanjske svjetiljke</t>
  </si>
  <si>
    <t>Popločenje zidova keramičkim pločicama, visina 2m.
Pločice se lijepe na zid fleksibilnim ljepilom koje je, kao i fugir masa i križasti odstojnici, uključeno u cijenu stavke.
Oblaganje izvesti u vezu "fuga na fugu" sa otvorenom fugom, uključivo sa fugiranjem fugir masom. Pravilne fuge postići postavom na križaste odstojnike. Nakon završetka oblaganja sve podne površine očistiti od ostatka fugir mase. 
Na rubovima - ivicama zidova ugrađuju se alu profili.  Keramika po izboru Naručitelja, netto nabavna cijena do 120 kN/m2.</t>
  </si>
  <si>
    <r>
      <rPr>
        <b/>
        <sz val="9"/>
        <rFont val="Arial"/>
        <family val="2"/>
      </rPr>
      <t>Završno čišćenje objekta</t>
    </r>
    <r>
      <rPr>
        <sz val="9"/>
        <rFont val="Arial"/>
        <family val="2"/>
      </rPr>
      <t xml:space="preserve">
Završno fino čišćenje objekta nakon dovršetka svih građevinsko-obrtničkih i instalaterskih radova.
Prilikom čišćenja paziti da se završna obrada ne ošteti.
Napomena: višekratna čišćenja u tijeku gradnje ulaze u jedinične cijene svih sudionika na gradnji, ne ulaze u ovu stavku i ne obračunavaju se posebno!
U cijenu ulazi dobava materijala, sav sitan materijal i rad do pune gotovosti.   
</t>
    </r>
  </si>
  <si>
    <t>B.IX.</t>
  </si>
  <si>
    <t>URBANA OPREMA-vanjski koševi</t>
  </si>
  <si>
    <t>komad</t>
  </si>
  <si>
    <t>Premještanje konstrukcije oglasne ploče na južnom dijelu zahvata. Rad obuhvaća demontažu postojećih vijaka stupova table te premještanje i montažu na novu poziciju unutar zahvata. Tabla iz metalne konstrukcije sa 2 stupa i oglasnim panelom cca 200x200cm.</t>
  </si>
  <si>
    <t>a) ulaz vodovodne cijevi u dnu zida ispod nove podne ploče.</t>
  </si>
  <si>
    <t>b) izrada proboja kroz zid pri vrhu za montažu rozete oduška promjera 50mm, pozicija proboja između fuga na vanjskim zidovima.</t>
  </si>
  <si>
    <t xml:space="preserve">c) Izrada potrebnog otvora u postojećoj podnoj ploči sanitarnog čvora za spajanje odvoda u septičku jamu (na poziciji srednjeg zida). Tlocrtne dimenzije uz unutarnje lice zida cca 60x60cm i dubine cca 30cm nakon čega se vrši proboj zida širine 50-70cm do ulaza u septičku jamu koji obuhvaća i probijanje zida septičke jame. </t>
  </si>
  <si>
    <t xml:space="preserve">-FeZn traka 25x4 </t>
  </si>
  <si>
    <t>Izvođač je dužan pridržavati se svih važećih zakona i propisa i to naročito Zakona o gradnji, Zakona o zaštiti na radu, Hrvatskih normi ili jednakovrijednih.</t>
  </si>
  <si>
    <t xml:space="preserve">Izvođač je dužan, u okviru ugovorene cijene, ugraditi propisani adekvatan i prema Hrvatskim normama ili jednakovrijednim, atestiran materijal. Izvođač je također dužan kod izrade konstrukcija, prema projektom određenom planu ispitivanja materijala, kontrolirati ugrađeni konstruktivni materijal u okviru ugovorene cijene. Troškovi ispitivanja materijala uzimanja uzoraka, laboratorijska obrada s izdavanjem atesta ispitnih protokola, te ispitivanje svih ugrađenih slojeva nasipa i kolničkih konstrukcija, ispitivanje cjevovoda na tlak, dezinfekcija cjevovoda, bakteriološka proba, puštanje sistema u rad i sl. moraju biti uključeni u jediničnu cijenu radova. 
</t>
  </si>
  <si>
    <t>Za instalacijske sustave izvođač je dužan, u okviru ugovorene cijene, osim atesta o kvaliteti ugrađenih materijala, dati ateste za instalacijske sustave te izvještaje o kontrolnim ispitivanjima.</t>
  </si>
  <si>
    <t xml:space="preserve">Izvođač je u okviru ugovorene cijene dužan izvršiti koordinaciju radova svih kooperanata, ukoliko ih bude, na način da omogući kontinuirano odvijanje posla i zaštitu već izvedenih radova.
Sva oštećenja nastala tokom gradnje otkloniti će izvođač o svom trošku. 
</t>
  </si>
  <si>
    <t xml:space="preserve">Sav rad i materijal vezan za organizaciju građevinske proizvodnje: ograde, vrata gradilišta, putovi na gradilištu, uredi, blagovaonice, svlačionice, sanitarije gradilišta, spremišta materijala i alata, telefonski, električni, vodovodni i sl. priključci gradilišta kao i cijena korištenja priključaka uključeni su u ugovorenu cijenu.
</t>
  </si>
  <si>
    <t>Izvođač će zajedno sa nadzornim inženjerom izraditi vremenski plan (gantogram) aktivnosti na gradilištu i njime odrediti dinamiku financiranja, dobave materijala i opreme i sl.</t>
  </si>
  <si>
    <t>Sva oštecenja prometnih ili ostalih javnih i ostalih površina parcele izvođač će po završetku radova o svom trošku dovesti u prvobitno stanje.</t>
  </si>
  <si>
    <t xml:space="preserve">Prema uvjetima ovog troškovnika izvoditelj radova daje jedinične cijene svih radova, a one obuhvaćaju:
</t>
  </si>
  <si>
    <t>a) organizaciju gradilišta i sve potrebne pripremne i završne radove, koji osiguravaju u cjelini kvalitetnu izvedbu, uključujući i troškove vezane uz zauzeće javne površine</t>
  </si>
  <si>
    <t xml:space="preserve">b) sve potrebne troškove za izvršenje samih radova i to za: rad, materijal, alat, skele, režiju, troškove montaže, troškove zaštite na radu, angažman geodeta kao i sve druge izdatke po važećim propisima. </t>
  </si>
  <si>
    <t xml:space="preserve">c) redovito čišćenje i odvoženje viška materijala, zemlje, šute i otpada na deponij </t>
  </si>
  <si>
    <t xml:space="preserve">d) zaštita  postojećih podzemnih instalacija na nužnim mjestima nakon što se utvrdi točan položaj instalacija. Točan položaj instalacija potrebno je odrediti prije započinjanja radova na izvođenju predmetnog zahvata. Nadzorni inženjer i predstavnik vlasnika instalacija će potom odrediti mjere zaštite ili potrebu izmještanja instalacija sukladno posebnim uvjetima.
</t>
  </si>
  <si>
    <t>Predviđeni su svi potrebni radovi za zaštitu instalacija.</t>
  </si>
  <si>
    <t>Za sve materijale, poluproizvode i gotove dijelove, koji će se upotrijebiti na svim radovima izvoditelj pribavlja ateste odnosno izvršiti sistematsko ispitivanje i o tome ispitivanju podnese nadzornom inženjeru ili naručitelju mjerodavne dokaze. Ovo ispitivanje pada na teret izvoditelja radova.</t>
  </si>
  <si>
    <t>Materijali koji ne odgovaraju  tehničkim uvjetima, propisima i standardima, ne smiju se ugraditi, a izvoditelj  ih je dužan otkloniti s gradilišta bez troškova naknade.</t>
  </si>
  <si>
    <t>Ukoliko tehnička dokumentacija nije potpuna ili izvoditelju razumljiva, izvoditelj radova je obavezan pravovremeno tražiti dopunu istoga kao i sva potrebna tumačenja.</t>
  </si>
  <si>
    <t>Izvoditelj je dužan sve mjere u nacrtima kontrolirati na licu mjesta.</t>
  </si>
  <si>
    <t xml:space="preserve">Izvoditelj je dužan na gradilištu zatrpati i nabiti sve jame koje je u tijeku radova morao otvoriti u zemljištu oko objekta, zemljište raščisti i poravnati, građevinu i česticu predati očišćenu od otpadaka građevinskog materijala, sa čistim podovima, bravarijom, stolarijom i prozorskim staklom, u tijeku radova i sve do predaje objekta održavati red i čistoću na gradilištu. 
</t>
  </si>
  <si>
    <t>Svi ovi radovi trebaju biti uračunati u cijene odgovarajućih pozicija i posebno se neće plaćati, osim onih koji su troškovnikom predviđeni.</t>
  </si>
  <si>
    <t>Izvoditelj je dužan čuvati i sačuvati sve izvršene radove do primopredaje objekta i u tu svrhu mora  izvršiti potrebna osiguranja po uputama nadzornog inženjera, što je uračunato u jedinične cijene i neće se posebno plaćati.</t>
  </si>
  <si>
    <t xml:space="preserve">Izvoditelj je dužan osigurati higijensko-tehničke zaštitne mjere na gradilištu po postojećim propisima, što je uračunato u cijene i neće se posebno plaćati.
</t>
  </si>
  <si>
    <t xml:space="preserve">Obračun svih izvršenih radova obavlja se prema postojećim normama u graditeljstvu za tu vrstu radova.
</t>
  </si>
  <si>
    <t>Svi radovi koji će se zatvoriti u konstrukciju, prekriti slojevima ili na drugi način postati nevidljivi mogu se zatvoriti tek nakon pregleda i pozitivne ocjene nadzornog inženjera. Ovo se odnosi na sve instalacije i materijale koji će biti skriveni prekrivanjem drugog sloja preko njih.</t>
  </si>
  <si>
    <t xml:space="preserve">Za vrijeme izvođenja radova izvođač je dužan osigurati   nesmetan   promet   na   postojećim prometnicama i prilaznim putevima i regulirati ga odgovarajućim prometnim znacima. Troškovi privremene signalizacije i regulacije prometa biti će uračunati u jediničnu cijenu i neće se posebno naplaćivati.
</t>
  </si>
  <si>
    <t xml:space="preserve">Sve stavke uključuju sav rad i materijal (osnovni i pomoćni materijal te spojni i pričvrsni materijal, materijal za završne obrade) sve do potpune gotovosti i funkcionalnosti. U jediničnu cijenu stavki su  uključeni svi horizontalni i vertikalni transporti po gradilištu te sva potrebna mehanizacija, radna skela i materijal za podupiranje tijekom ugradnje stavki.
</t>
  </si>
  <si>
    <t>U cijenu uključiti čišćenje gradilišta u toku radova
i završno fino čišćenje gradilišta i pranje nakon dovršetka gradnje prije predaje na korištenje investitoru, s odvozom šute i smeća na deponij uz plaćanje naknada.</t>
  </si>
  <si>
    <r>
      <t>Svi radovi moraju biti potpuno gotovi kako je predviđeno</t>
    </r>
    <r>
      <rPr>
        <sz val="10"/>
        <color rgb="FFFF0000"/>
        <rFont val="Arial"/>
        <family val="2"/>
        <charset val="238"/>
      </rPr>
      <t xml:space="preserve"> </t>
    </r>
    <r>
      <rPr>
        <sz val="10"/>
        <rFont val="Arial"/>
        <family val="2"/>
        <charset val="238"/>
      </rPr>
      <t xml:space="preserve">po Ponudbenoj dokumentaciji, izvedeni pravilno po tehničkim propisima i standardima, s kvalitetnim materijalom i kvalitetnom stručnom radnom snagom. </t>
    </r>
  </si>
  <si>
    <t>OPĆI UVJETI</t>
  </si>
  <si>
    <t xml:space="preserve">OBRTNIČKI RADOVI </t>
  </si>
  <si>
    <t>KLUPE ZA SJEDENJE
Nabava i ugradba blanjanih hrastovih (ili jednakovrijednih) mosnica dim. 200/25/10 cm. Vlažnost drva 25%. Zaštita impregnacijom 
*temeljni premaz.
Jedan premaz pinelom.
* dva zaštitna premaza boje lužni hrast.
Mosnice su pričvršćene vijcima s donje strane 4kom. M10/mosnici i zaljepljene dvokomponentnim Ijepilom.</t>
  </si>
  <si>
    <t>STOLOVI 
Nabava i ugradba blanjanih hrastovih (ili jednakovrijednih) mosnica dim.140/30/10 cm. Vlažnost drva 25%. Zaštita impregnacijom 
*temeljni premaz.
 Jedan premaz pinelom.
* dva zaštitna premaza boje lužni hrast.
Pričvršćuje se vijcima sa metalnom tiplom za kameni slog, 
2x2=4 vijak M-16</t>
  </si>
  <si>
    <t>STOLOVI
Nabava i ugradba blanjanih hrastovih  (ili jednakovrijednih)mosnica dim. 200/25/10 cm. Vlažnost drva 25%. Zaštita impregnacijom 
*temeljni premaz.
Jedan premaz pinelom.
* dva zaštitna premaza boje lužni hrast.
Mosnice su pričvršćene vijcimas donje strane 4kom M10/mosnici i zaljepljene dvokomponentnim Ijepilom.</t>
  </si>
  <si>
    <t>KLUPE ZA SJEDENJE 
Nabava, doprema i ugradnja obrađenih kamenih elemenata pravilnog oblika vapnenačkog podrijetla kao Dolit ili jednakovrijedan. Kamenu stopu ugraditi na temelj; vezno sredstvo cementni mort. Završna obrada štokano.
-dim.~ 30/30/50 cm</t>
  </si>
  <si>
    <t>STOLOVI
Nabava, doprema i ugradnja obrađenih kamenih elemenata pravilnog oblika vapnenačkog podrijetla kao Dolit ili jednakovrijedan. Kamenu stopu ugraditi na temelj; vezno sredstvo cementni mort.
-dim. 40/40/70 cm</t>
  </si>
  <si>
    <t>KLUPE ZA SJEDENJE
Nabava i ugradba blanjanih hrastovih (ili jednakovrijednih) mosnica dim.180/40/10 cm.
Vlažnost drva 25%. Zaštita impregnacijom 
*temeljni premaz.
Jedan premaz pinelom.
* dva zaštitna premaza boje lužni hrast.
Pričvršćuje se vijcima s metalnim tiplama za kameni slog, 2x2=4 vijak M-16.  U stavku uključiti sav rad i spojni materijal.</t>
  </si>
  <si>
    <t>Dobava i postavljanje vanjskih betonskih koševa za smeće. Dimenzije cca 55 × 92 × 55 cm, težina cca 220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</si>
</sst>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k_n_-;\-* #,##0.00\ _k_n_-;_-* &quot;-&quot;??\ _k_n_-;_-@_-"/>
    <numFmt numFmtId="164" formatCode="#,##0.00\ &quot;kn&quot;"/>
    <numFmt numFmtId="165" formatCode="0.0"/>
    <numFmt numFmtId="166" formatCode="#,##0.00;[Red]#,##0.00"/>
    <numFmt numFmtId="167" formatCode="_(* #,##0.00_);_(* \(#,##0.00\);_(* &quot;-&quot;??_);_(@_)"/>
    <numFmt numFmtId="168" formatCode="#,##0.00_ ;[Red]\-#,##0.00\ "/>
  </numFmts>
  <fonts count="34" x14ac:knownFonts="1">
    <font>
      <sz val="11"/>
      <color theme="1"/>
      <name val="Calibri"/>
      <family val="2"/>
      <charset val="238"/>
      <scheme val="minor"/>
    </font>
    <font>
      <sz val="10"/>
      <name val="Arial"/>
      <family val="2"/>
      <charset val="238"/>
    </font>
    <font>
      <sz val="8"/>
      <name val="Calibri"/>
      <family val="2"/>
      <charset val="238"/>
      <scheme val="minor"/>
    </font>
    <font>
      <sz val="9"/>
      <name val="Arial"/>
      <family val="2"/>
    </font>
    <font>
      <b/>
      <sz val="9"/>
      <name val="Arial"/>
      <family val="2"/>
    </font>
    <font>
      <sz val="9"/>
      <name val="Arial"/>
      <family val="2"/>
      <charset val="238"/>
    </font>
    <font>
      <b/>
      <sz val="9"/>
      <name val="Arial"/>
      <family val="2"/>
      <charset val="238"/>
    </font>
    <font>
      <sz val="9"/>
      <color rgb="FFFF0000"/>
      <name val="Arial"/>
      <family val="2"/>
    </font>
    <font>
      <i/>
      <sz val="9"/>
      <name val="Arial"/>
      <family val="2"/>
      <charset val="238"/>
    </font>
    <font>
      <sz val="9"/>
      <color rgb="FFFF0000"/>
      <name val="Arial"/>
      <family val="2"/>
      <charset val="238"/>
    </font>
    <font>
      <b/>
      <sz val="10"/>
      <name val="Arial"/>
      <family val="2"/>
      <charset val="238"/>
    </font>
    <font>
      <sz val="10"/>
      <color rgb="FFFF0000"/>
      <name val="Arial"/>
      <family val="2"/>
      <charset val="238"/>
    </font>
    <font>
      <sz val="11"/>
      <color theme="1"/>
      <name val="Calibri"/>
      <family val="2"/>
      <charset val="238"/>
      <scheme val="minor"/>
    </font>
    <font>
      <sz val="11"/>
      <color indexed="8"/>
      <name val="Arial"/>
      <family val="2"/>
      <charset val="238"/>
    </font>
    <font>
      <b/>
      <sz val="10"/>
      <name val="Arial"/>
      <family val="2"/>
    </font>
    <font>
      <sz val="10"/>
      <name val="Arial"/>
      <family val="2"/>
    </font>
    <font>
      <sz val="11"/>
      <color indexed="8"/>
      <name val="Calibri"/>
      <family val="2"/>
      <charset val="238"/>
    </font>
    <font>
      <b/>
      <sz val="9"/>
      <name val="Helv"/>
      <charset val="238"/>
    </font>
    <font>
      <sz val="11"/>
      <color theme="1"/>
      <name val="Arial"/>
      <family val="2"/>
    </font>
    <font>
      <b/>
      <sz val="11"/>
      <color theme="1"/>
      <name val="Arial"/>
      <family val="2"/>
    </font>
    <font>
      <sz val="8"/>
      <color theme="1"/>
      <name val="Arial"/>
      <family val="2"/>
    </font>
    <font>
      <sz val="9"/>
      <color indexed="8"/>
      <name val="Arial"/>
      <family val="2"/>
      <charset val="238"/>
    </font>
    <font>
      <b/>
      <sz val="9"/>
      <color indexed="8"/>
      <name val="Arial"/>
      <family val="2"/>
      <charset val="238"/>
    </font>
    <font>
      <sz val="9"/>
      <name val="Helv"/>
      <charset val="238"/>
    </font>
    <font>
      <sz val="9"/>
      <color indexed="8"/>
      <name val="Arial"/>
      <family val="2"/>
    </font>
    <font>
      <sz val="9"/>
      <color theme="1"/>
      <name val="Arial"/>
      <family val="2"/>
    </font>
    <font>
      <b/>
      <sz val="9"/>
      <color theme="1"/>
      <name val="Arial"/>
      <family val="2"/>
    </font>
    <font>
      <sz val="9"/>
      <color rgb="FF000000"/>
      <name val="Arial"/>
      <family val="2"/>
    </font>
    <font>
      <b/>
      <sz val="9"/>
      <color indexed="8"/>
      <name val="Arial"/>
      <family val="2"/>
    </font>
    <font>
      <sz val="9"/>
      <name val="Calibri"/>
      <family val="2"/>
    </font>
    <font>
      <sz val="10"/>
      <name val="Arial"/>
      <family val="2"/>
      <charset val="1"/>
    </font>
    <font>
      <sz val="10"/>
      <color theme="1"/>
      <name val="Calibri"/>
      <family val="2"/>
      <charset val="238"/>
      <scheme val="minor"/>
    </font>
    <font>
      <b/>
      <sz val="10"/>
      <color theme="1"/>
      <name val="Arial"/>
      <family val="2"/>
      <charset val="238"/>
    </font>
    <font>
      <b/>
      <sz val="8"/>
      <name val="Arial"/>
      <family val="2"/>
      <charset val="23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s>
  <cellStyleXfs count="19">
    <xf numFmtId="0" fontId="0" fillId="0" borderId="0"/>
    <xf numFmtId="0" fontId="1" fillId="0" borderId="0"/>
    <xf numFmtId="0" fontId="1" fillId="0" borderId="0"/>
    <xf numFmtId="0" fontId="13" fillId="0" borderId="0"/>
    <xf numFmtId="43" fontId="13" fillId="0" borderId="0" applyFont="0" applyFill="0" applyBorder="0" applyAlignment="0" applyProtection="0"/>
    <xf numFmtId="0" fontId="1" fillId="0" borderId="0"/>
    <xf numFmtId="0" fontId="1" fillId="0" borderId="0"/>
    <xf numFmtId="43" fontId="16" fillId="0" borderId="0" applyFont="0" applyFill="0" applyBorder="0" applyAlignment="0" applyProtection="0"/>
    <xf numFmtId="0" fontId="1" fillId="0" borderId="0"/>
    <xf numFmtId="0" fontId="15" fillId="0" borderId="0"/>
    <xf numFmtId="167" fontId="1" fillId="0" borderId="0" applyFont="0" applyFill="0" applyBorder="0" applyAlignment="0" applyProtection="0"/>
    <xf numFmtId="0" fontId="1" fillId="0" borderId="0"/>
    <xf numFmtId="0" fontId="12" fillId="0" borderId="0"/>
    <xf numFmtId="0" fontId="12" fillId="0" borderId="0"/>
    <xf numFmtId="0" fontId="1" fillId="0" borderId="0"/>
    <xf numFmtId="0" fontId="1" fillId="0" borderId="0"/>
    <xf numFmtId="43" fontId="12" fillId="0" borderId="0" applyFont="0" applyFill="0" applyBorder="0" applyAlignment="0" applyProtection="0"/>
    <xf numFmtId="0" fontId="1" fillId="0" borderId="0"/>
    <xf numFmtId="0" fontId="12" fillId="0" borderId="0"/>
  </cellStyleXfs>
  <cellXfs count="526">
    <xf numFmtId="0" fontId="0" fillId="0" borderId="0" xfId="0"/>
    <xf numFmtId="4" fontId="3" fillId="0" borderId="2" xfId="0" applyNumberFormat="1" applyFont="1" applyFill="1" applyBorder="1" applyAlignment="1">
      <alignment horizontal="center"/>
    </xf>
    <xf numFmtId="0" fontId="3" fillId="0" borderId="2" xfId="0" applyFont="1" applyFill="1" applyBorder="1" applyAlignment="1">
      <alignment horizontal="center"/>
    </xf>
    <xf numFmtId="4" fontId="3" fillId="0" borderId="3" xfId="0" applyNumberFormat="1" applyFont="1" applyFill="1" applyBorder="1" applyAlignment="1">
      <alignment horizontal="center"/>
    </xf>
    <xf numFmtId="0" fontId="3" fillId="0" borderId="0" xfId="0" applyFont="1" applyFill="1" applyBorder="1"/>
    <xf numFmtId="0" fontId="3" fillId="0" borderId="0" xfId="0" applyFont="1" applyFill="1" applyBorder="1" applyAlignment="1">
      <alignment vertical="top"/>
    </xf>
    <xf numFmtId="0" fontId="3" fillId="0" borderId="0" xfId="0" applyFont="1" applyFill="1" applyBorder="1" applyAlignment="1">
      <alignment horizontal="left" vertical="top" wrapText="1"/>
    </xf>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164" fontId="3" fillId="0" borderId="0" xfId="0" applyNumberFormat="1" applyFont="1" applyFill="1" applyBorder="1"/>
    <xf numFmtId="0" fontId="3" fillId="0" borderId="5" xfId="0" applyFont="1" applyFill="1" applyBorder="1" applyAlignment="1">
      <alignment horizontal="center"/>
    </xf>
    <xf numFmtId="4" fontId="3" fillId="0" borderId="5" xfId="0" applyNumberFormat="1" applyFont="1" applyFill="1" applyBorder="1" applyAlignment="1">
      <alignment horizontal="center"/>
    </xf>
    <xf numFmtId="4" fontId="3" fillId="0" borderId="9" xfId="0" applyNumberFormat="1" applyFont="1" applyFill="1" applyBorder="1" applyAlignment="1">
      <alignment horizontal="center"/>
    </xf>
    <xf numFmtId="0" fontId="4" fillId="0" borderId="10" xfId="0" applyFont="1" applyFill="1" applyBorder="1" applyAlignment="1">
      <alignment horizontal="center" vertical="center"/>
    </xf>
    <xf numFmtId="0" fontId="4" fillId="0" borderId="11" xfId="0" applyFont="1" applyFill="1" applyBorder="1" applyAlignment="1">
      <alignment horizontal="left" vertical="center" wrapText="1"/>
    </xf>
    <xf numFmtId="0" fontId="3" fillId="0" borderId="11" xfId="0" applyFont="1" applyFill="1" applyBorder="1" applyAlignment="1">
      <alignment horizontal="center"/>
    </xf>
    <xf numFmtId="164" fontId="3" fillId="0" borderId="11" xfId="0" applyNumberFormat="1" applyFont="1" applyFill="1" applyBorder="1" applyAlignment="1">
      <alignment horizontal="center"/>
    </xf>
    <xf numFmtId="164" fontId="3" fillId="0" borderId="12" xfId="0" applyNumberFormat="1" applyFont="1" applyFill="1" applyBorder="1" applyAlignment="1">
      <alignment horizont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1" xfId="0" applyFont="1" applyFill="1" applyBorder="1" applyAlignment="1">
      <alignment horizontal="center"/>
    </xf>
    <xf numFmtId="164" fontId="6" fillId="0" borderId="11" xfId="0" applyNumberFormat="1" applyFont="1" applyFill="1" applyBorder="1" applyAlignment="1">
      <alignment horizontal="center"/>
    </xf>
    <xf numFmtId="164" fontId="6" fillId="0" borderId="12" xfId="0" applyNumberFormat="1" applyFont="1" applyFill="1" applyBorder="1" applyAlignment="1">
      <alignment horizontal="center"/>
    </xf>
    <xf numFmtId="0" fontId="3" fillId="0" borderId="4" xfId="0" applyFont="1" applyFill="1" applyBorder="1" applyAlignment="1">
      <alignment horizontal="center"/>
    </xf>
    <xf numFmtId="4" fontId="3" fillId="0" borderId="4" xfId="0" applyNumberFormat="1" applyFont="1" applyFill="1" applyBorder="1" applyAlignment="1">
      <alignment horizontal="center"/>
    </xf>
    <xf numFmtId="4" fontId="3" fillId="0" borderId="13" xfId="0" applyNumberFormat="1" applyFont="1" applyFill="1" applyBorder="1" applyAlignment="1">
      <alignment horizontal="center"/>
    </xf>
    <xf numFmtId="4" fontId="4" fillId="0" borderId="12"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wrapText="1"/>
    </xf>
    <xf numFmtId="164" fontId="4" fillId="0" borderId="7" xfId="0" applyNumberFormat="1" applyFont="1" applyFill="1" applyBorder="1" applyAlignment="1">
      <alignment horizontal="center" vertical="center"/>
    </xf>
    <xf numFmtId="0" fontId="3" fillId="0" borderId="8" xfId="0" applyFont="1" applyFill="1" applyBorder="1" applyAlignment="1">
      <alignment vertical="top"/>
    </xf>
    <xf numFmtId="164" fontId="3" fillId="0" borderId="11" xfId="0" applyNumberFormat="1" applyFont="1" applyFill="1" applyBorder="1"/>
    <xf numFmtId="164" fontId="3" fillId="0" borderId="12" xfId="0" applyNumberFormat="1" applyFont="1" applyFill="1" applyBorder="1"/>
    <xf numFmtId="0" fontId="3" fillId="0" borderId="14" xfId="0" applyFont="1" applyFill="1" applyBorder="1" applyAlignment="1">
      <alignment horizontal="center"/>
    </xf>
    <xf numFmtId="164" fontId="3" fillId="0" borderId="14" xfId="0" applyNumberFormat="1" applyFont="1" applyFill="1" applyBorder="1" applyAlignment="1">
      <alignment horizontal="center"/>
    </xf>
    <xf numFmtId="164" fontId="3" fillId="0" borderId="15" xfId="0" applyNumberFormat="1" applyFont="1" applyFill="1" applyBorder="1" applyAlignment="1">
      <alignment horizontal="center"/>
    </xf>
    <xf numFmtId="0" fontId="8" fillId="0" borderId="14" xfId="0" applyFont="1" applyFill="1" applyBorder="1" applyAlignment="1">
      <alignment horizontal="left" vertical="center" wrapText="1"/>
    </xf>
    <xf numFmtId="0" fontId="5" fillId="0" borderId="5"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Fill="1" applyBorder="1" applyAlignment="1">
      <alignment horizontal="left" vertical="top" wrapText="1"/>
    </xf>
    <xf numFmtId="164" fontId="3" fillId="0" borderId="9" xfId="0" applyNumberFormat="1" applyFont="1" applyFill="1" applyBorder="1" applyAlignment="1">
      <alignment horizontal="center"/>
    </xf>
    <xf numFmtId="164" fontId="4" fillId="0" borderId="12" xfId="0" applyNumberFormat="1" applyFont="1" applyFill="1" applyBorder="1" applyAlignment="1">
      <alignment horizontal="center" vertical="center"/>
    </xf>
    <xf numFmtId="0" fontId="3" fillId="0" borderId="2" xfId="0" applyFont="1" applyBorder="1" applyAlignment="1">
      <alignment horizontal="center"/>
    </xf>
    <xf numFmtId="4" fontId="3" fillId="0" borderId="2" xfId="0" applyNumberFormat="1" applyFont="1" applyBorder="1" applyAlignment="1">
      <alignment horizontal="center"/>
    </xf>
    <xf numFmtId="2" fontId="3" fillId="0" borderId="11" xfId="0" applyNumberFormat="1" applyFont="1" applyFill="1" applyBorder="1" applyAlignment="1">
      <alignment horizontal="center"/>
    </xf>
    <xf numFmtId="0" fontId="5" fillId="0" borderId="2" xfId="0" applyFont="1" applyBorder="1" applyAlignment="1">
      <alignment horizontal="left" vertical="top" wrapText="1"/>
    </xf>
    <xf numFmtId="0" fontId="5" fillId="0" borderId="4" xfId="0" applyFont="1" applyBorder="1" applyAlignment="1">
      <alignment vertical="top" wrapText="1"/>
    </xf>
    <xf numFmtId="0" fontId="5" fillId="0" borderId="5" xfId="0" applyFont="1" applyFill="1" applyBorder="1" applyAlignment="1">
      <alignment horizontal="justify" vertical="top" wrapText="1"/>
    </xf>
    <xf numFmtId="0" fontId="5" fillId="0" borderId="2" xfId="0" applyFont="1" applyFill="1" applyBorder="1" applyAlignment="1">
      <alignment horizontal="justify"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10" fillId="0" borderId="11" xfId="0" applyFont="1" applyFill="1" applyBorder="1" applyAlignment="1">
      <alignment horizontal="left" vertical="top" wrapText="1"/>
    </xf>
    <xf numFmtId="0" fontId="10" fillId="0" borderId="11" xfId="0" applyFont="1" applyFill="1" applyBorder="1" applyAlignment="1">
      <alignment horizontal="center"/>
    </xf>
    <xf numFmtId="164" fontId="10" fillId="0" borderId="11" xfId="0" applyNumberFormat="1" applyFont="1" applyFill="1" applyBorder="1" applyAlignment="1">
      <alignment horizontal="center"/>
    </xf>
    <xf numFmtId="164" fontId="10" fillId="0" borderId="12" xfId="0" applyNumberFormat="1" applyFont="1" applyFill="1" applyBorder="1" applyAlignment="1">
      <alignment horizontal="center"/>
    </xf>
    <xf numFmtId="0" fontId="10" fillId="0" borderId="10" xfId="0" applyFont="1" applyFill="1" applyBorder="1" applyAlignment="1">
      <alignment horizontal="center" vertical="center"/>
    </xf>
    <xf numFmtId="4" fontId="3" fillId="0" borderId="0" xfId="0" applyNumberFormat="1" applyFont="1" applyFill="1" applyBorder="1" applyAlignment="1">
      <alignment horizontal="center"/>
    </xf>
    <xf numFmtId="0" fontId="5" fillId="0" borderId="4" xfId="0" applyFont="1" applyFill="1" applyBorder="1" applyAlignment="1">
      <alignment horizontal="justify" vertical="top" wrapText="1"/>
    </xf>
    <xf numFmtId="0" fontId="6" fillId="0" borderId="10" xfId="0" applyFont="1" applyFill="1" applyBorder="1" applyAlignment="1">
      <alignment horizontal="left" vertical="top"/>
    </xf>
    <xf numFmtId="2" fontId="3" fillId="0" borderId="0" xfId="0" applyNumberFormat="1" applyFont="1" applyFill="1" applyBorder="1" applyAlignment="1">
      <alignment horizontal="center"/>
    </xf>
    <xf numFmtId="4" fontId="4" fillId="0" borderId="0" xfId="0" applyNumberFormat="1" applyFont="1" applyFill="1" applyBorder="1" applyAlignment="1">
      <alignment horizontal="center" vertical="center"/>
    </xf>
    <xf numFmtId="0" fontId="1" fillId="0" borderId="4" xfId="0" quotePrefix="1" applyFont="1" applyBorder="1" applyAlignment="1">
      <alignment horizontal="justify" vertical="top" wrapText="1"/>
    </xf>
    <xf numFmtId="0" fontId="5" fillId="0" borderId="16" xfId="0" quotePrefix="1" applyFont="1" applyFill="1" applyBorder="1" applyAlignment="1">
      <alignment horizontal="justify" vertical="top" wrapText="1"/>
    </xf>
    <xf numFmtId="0" fontId="4" fillId="0" borderId="18" xfId="0" applyFont="1" applyFill="1" applyBorder="1" applyAlignment="1">
      <alignment horizontal="left" vertical="center" wrapText="1"/>
    </xf>
    <xf numFmtId="0" fontId="5" fillId="0" borderId="0" xfId="0" quotePrefix="1" applyFont="1" applyFill="1" applyBorder="1" applyAlignment="1">
      <alignment horizontal="justify" vertical="top" wrapText="1"/>
    </xf>
    <xf numFmtId="0" fontId="4" fillId="0" borderId="19" xfId="0" applyFont="1" applyFill="1" applyBorder="1" applyAlignment="1">
      <alignment horizontal="center" vertical="center"/>
    </xf>
    <xf numFmtId="0" fontId="3" fillId="0" borderId="18" xfId="0" applyFont="1" applyFill="1" applyBorder="1" applyAlignment="1">
      <alignment horizontal="center"/>
    </xf>
    <xf numFmtId="164" fontId="3" fillId="0" borderId="18" xfId="0" applyNumberFormat="1" applyFont="1" applyFill="1" applyBorder="1"/>
    <xf numFmtId="164" fontId="3" fillId="0" borderId="20" xfId="0" applyNumberFormat="1" applyFont="1" applyFill="1" applyBorder="1"/>
    <xf numFmtId="0" fontId="5" fillId="0" borderId="5" xfId="0" quotePrefix="1" applyFont="1" applyFill="1" applyBorder="1" applyAlignment="1">
      <alignment horizontal="justify" vertical="top" wrapText="1"/>
    </xf>
    <xf numFmtId="4" fontId="3" fillId="0" borderId="7" xfId="0" applyNumberFormat="1" applyFont="1" applyFill="1" applyBorder="1" applyAlignment="1">
      <alignment horizontal="center"/>
    </xf>
    <xf numFmtId="0" fontId="3" fillId="0" borderId="1" xfId="0" applyFont="1" applyFill="1" applyBorder="1" applyAlignment="1">
      <alignment horizontal="center" vertical="top"/>
    </xf>
    <xf numFmtId="0" fontId="4" fillId="0" borderId="11" xfId="0" applyFont="1" applyFill="1" applyBorder="1" applyAlignment="1">
      <alignment horizontal="center"/>
    </xf>
    <xf numFmtId="164" fontId="4" fillId="0" borderId="12" xfId="0" applyNumberFormat="1" applyFont="1" applyFill="1" applyBorder="1" applyAlignment="1">
      <alignment horizontal="center"/>
    </xf>
    <xf numFmtId="0" fontId="4" fillId="0" borderId="11" xfId="0" applyFont="1" applyFill="1" applyBorder="1" applyAlignment="1">
      <alignment horizontal="left" vertical="top" wrapText="1"/>
    </xf>
    <xf numFmtId="164" fontId="4" fillId="0" borderId="11" xfId="0" applyNumberFormat="1" applyFont="1" applyFill="1" applyBorder="1" applyAlignment="1">
      <alignment horizontal="center"/>
    </xf>
    <xf numFmtId="0" fontId="3" fillId="0" borderId="16" xfId="2" applyFont="1" applyBorder="1" applyAlignment="1">
      <alignment vertical="top" wrapText="1"/>
    </xf>
    <xf numFmtId="0" fontId="3" fillId="0" borderId="16" xfId="0" applyFont="1" applyFill="1" applyBorder="1" applyAlignment="1">
      <alignment horizontal="center"/>
    </xf>
    <xf numFmtId="165" fontId="3" fillId="0" borderId="5" xfId="0" applyNumberFormat="1" applyFont="1" applyFill="1" applyBorder="1" applyAlignment="1">
      <alignment horizontal="center"/>
    </xf>
    <xf numFmtId="2" fontId="3" fillId="0" borderId="5" xfId="0" applyNumberFormat="1" applyFont="1" applyFill="1" applyBorder="1" applyAlignment="1">
      <alignment horizontal="center"/>
    </xf>
    <xf numFmtId="0" fontId="5" fillId="0" borderId="2" xfId="0" quotePrefix="1" applyFont="1" applyFill="1" applyBorder="1" applyAlignment="1">
      <alignment horizontal="justify" vertical="top" wrapText="1"/>
    </xf>
    <xf numFmtId="2" fontId="3" fillId="0" borderId="2" xfId="0" applyNumberFormat="1" applyFont="1" applyFill="1" applyBorder="1" applyAlignment="1">
      <alignment horizontal="center"/>
    </xf>
    <xf numFmtId="2" fontId="3" fillId="0" borderId="4" xfId="0" applyNumberFormat="1" applyFont="1" applyFill="1" applyBorder="1" applyAlignment="1">
      <alignment horizontal="center"/>
    </xf>
    <xf numFmtId="2" fontId="3" fillId="0" borderId="16" xfId="0" applyNumberFormat="1" applyFont="1" applyFill="1" applyBorder="1" applyAlignment="1">
      <alignment horizontal="center"/>
    </xf>
    <xf numFmtId="165" fontId="3" fillId="0" borderId="2" xfId="0" applyNumberFormat="1" applyFont="1" applyFill="1" applyBorder="1" applyAlignment="1">
      <alignment horizontal="center"/>
    </xf>
    <xf numFmtId="165" fontId="3" fillId="0" borderId="2" xfId="0" applyNumberFormat="1" applyFont="1" applyBorder="1" applyAlignment="1">
      <alignment horizontal="center"/>
    </xf>
    <xf numFmtId="0" fontId="4" fillId="0" borderId="10" xfId="0" applyFont="1" applyFill="1" applyBorder="1" applyAlignment="1">
      <alignment horizontal="center" vertical="center"/>
    </xf>
    <xf numFmtId="164" fontId="17" fillId="0" borderId="11" xfId="4" applyNumberFormat="1" applyFont="1" applyBorder="1" applyAlignment="1">
      <alignment horizontal="center" vertical="center"/>
    </xf>
    <xf numFmtId="164" fontId="17" fillId="0" borderId="12" xfId="4" applyNumberFormat="1" applyFont="1" applyBorder="1" applyAlignment="1">
      <alignment horizontal="center" vertical="center"/>
    </xf>
    <xf numFmtId="0" fontId="3" fillId="0" borderId="0" xfId="1" applyFont="1" applyAlignment="1">
      <alignment horizontal="center"/>
    </xf>
    <xf numFmtId="4" fontId="3" fillId="0" borderId="5" xfId="1" applyNumberFormat="1" applyFont="1" applyBorder="1" applyAlignment="1">
      <alignment horizontal="center"/>
    </xf>
    <xf numFmtId="0" fontId="3" fillId="0" borderId="5" xfId="1" applyFont="1" applyBorder="1" applyAlignment="1">
      <alignment horizontal="center"/>
    </xf>
    <xf numFmtId="0" fontId="14" fillId="0" borderId="11" xfId="0" applyFont="1" applyFill="1" applyBorder="1" applyAlignment="1">
      <alignment horizontal="left" vertical="top" wrapText="1"/>
    </xf>
    <xf numFmtId="0" fontId="14" fillId="0" borderId="11" xfId="0" applyFont="1" applyFill="1" applyBorder="1" applyAlignment="1">
      <alignment horizontal="center"/>
    </xf>
    <xf numFmtId="164" fontId="14" fillId="0" borderId="11" xfId="0" applyNumberFormat="1" applyFont="1" applyFill="1" applyBorder="1" applyAlignment="1">
      <alignment horizontal="center"/>
    </xf>
    <xf numFmtId="164" fontId="14" fillId="0" borderId="12" xfId="0" applyNumberFormat="1" applyFont="1" applyFill="1" applyBorder="1" applyAlignment="1">
      <alignment horizontal="center"/>
    </xf>
    <xf numFmtId="164" fontId="14" fillId="0" borderId="12" xfId="0" applyNumberFormat="1" applyFont="1" applyFill="1" applyBorder="1" applyAlignment="1">
      <alignment horizontal="center"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10" xfId="0" applyFont="1" applyFill="1" applyBorder="1" applyAlignment="1">
      <alignment vertical="center"/>
    </xf>
    <xf numFmtId="0" fontId="14" fillId="0" borderId="11"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164" fontId="15" fillId="0" borderId="0" xfId="0" applyNumberFormat="1" applyFont="1" applyFill="1" applyBorder="1" applyAlignment="1">
      <alignment horizontal="center" vertical="center"/>
    </xf>
    <xf numFmtId="0" fontId="14" fillId="0" borderId="11" xfId="0" applyFont="1" applyFill="1" applyBorder="1" applyAlignment="1">
      <alignment horizontal="left" vertical="center" wrapText="1"/>
    </xf>
    <xf numFmtId="0" fontId="14" fillId="0" borderId="11" xfId="0" applyFont="1" applyFill="1" applyBorder="1" applyAlignment="1">
      <alignment horizontal="center" vertical="center"/>
    </xf>
    <xf numFmtId="164" fontId="14" fillId="0" borderId="11" xfId="0" applyNumberFormat="1" applyFont="1" applyFill="1" applyBorder="1" applyAlignment="1">
      <alignment horizontal="center" vertical="center"/>
    </xf>
    <xf numFmtId="164" fontId="15" fillId="0" borderId="20" xfId="0" applyNumberFormat="1" applyFont="1" applyFill="1" applyBorder="1" applyAlignment="1">
      <alignment horizontal="center"/>
    </xf>
    <xf numFmtId="0" fontId="14" fillId="0" borderId="10" xfId="0" applyFont="1" applyFill="1" applyBorder="1" applyAlignment="1">
      <alignment horizontal="left" vertical="top"/>
    </xf>
    <xf numFmtId="0" fontId="14" fillId="0" borderId="11" xfId="0" applyFont="1" applyFill="1" applyBorder="1" applyAlignment="1">
      <alignment horizontal="left" vertical="top"/>
    </xf>
    <xf numFmtId="0" fontId="14" fillId="0" borderId="11" xfId="0" applyFont="1" applyFill="1" applyBorder="1" applyAlignment="1">
      <alignment horizontal="center" vertical="top"/>
    </xf>
    <xf numFmtId="164" fontId="14" fillId="0" borderId="12" xfId="0" applyNumberFormat="1" applyFont="1" applyFill="1" applyBorder="1" applyAlignment="1"/>
    <xf numFmtId="0" fontId="14" fillId="0" borderId="21" xfId="0" applyFont="1" applyFill="1" applyBorder="1" applyAlignment="1">
      <alignment horizontal="left" vertical="top"/>
    </xf>
    <xf numFmtId="0" fontId="14" fillId="0" borderId="17" xfId="0" applyFont="1" applyFill="1" applyBorder="1" applyAlignment="1">
      <alignment horizontal="left" vertical="top"/>
    </xf>
    <xf numFmtId="0" fontId="15" fillId="0" borderId="17" xfId="0" applyFont="1" applyFill="1" applyBorder="1" applyAlignment="1">
      <alignment vertical="top"/>
    </xf>
    <xf numFmtId="164" fontId="14" fillId="0" borderId="22" xfId="0" applyNumberFormat="1" applyFont="1" applyFill="1" applyBorder="1" applyAlignment="1"/>
    <xf numFmtId="0" fontId="15" fillId="0" borderId="11" xfId="0" applyFont="1" applyFill="1" applyBorder="1" applyAlignment="1">
      <alignment vertical="top"/>
    </xf>
    <xf numFmtId="0" fontId="15" fillId="0" borderId="0" xfId="0" applyFont="1" applyFill="1" applyBorder="1"/>
    <xf numFmtId="0" fontId="15" fillId="0" borderId="0" xfId="0" applyFont="1" applyFill="1" applyBorder="1" applyAlignment="1">
      <alignment horizontal="left" vertical="top" wrapText="1"/>
    </xf>
    <xf numFmtId="0" fontId="15" fillId="0" borderId="0" xfId="0" applyFont="1" applyFill="1" applyBorder="1" applyAlignment="1">
      <alignment horizontal="center"/>
    </xf>
    <xf numFmtId="164" fontId="15" fillId="0" borderId="0" xfId="0" applyNumberFormat="1" applyFont="1" applyFill="1" applyBorder="1" applyAlignment="1">
      <alignment horizontal="center"/>
    </xf>
    <xf numFmtId="0" fontId="14" fillId="0" borderId="10" xfId="0" applyFont="1" applyFill="1" applyBorder="1"/>
    <xf numFmtId="0" fontId="5" fillId="0" borderId="0" xfId="0" applyFont="1" applyFill="1" applyBorder="1"/>
    <xf numFmtId="0" fontId="5" fillId="0" borderId="0" xfId="0" applyFont="1" applyFill="1" applyBorder="1" applyAlignment="1">
      <alignment horizontal="left" vertical="top" wrapText="1"/>
    </xf>
    <xf numFmtId="0" fontId="5" fillId="0" borderId="0" xfId="0" applyFont="1" applyFill="1" applyBorder="1" applyAlignment="1">
      <alignment horizontal="center"/>
    </xf>
    <xf numFmtId="164" fontId="5" fillId="0" borderId="0" xfId="0" applyNumberFormat="1" applyFont="1" applyFill="1" applyBorder="1" applyAlignment="1">
      <alignment horizontal="center"/>
    </xf>
    <xf numFmtId="0" fontId="21" fillId="0" borderId="0" xfId="3" applyFont="1"/>
    <xf numFmtId="0" fontId="5" fillId="0" borderId="0" xfId="3" applyFont="1"/>
    <xf numFmtId="0" fontId="6" fillId="0" borderId="11" xfId="0" applyFont="1" applyFill="1" applyBorder="1" applyAlignment="1">
      <alignment horizontal="left" vertical="top" wrapText="1"/>
    </xf>
    <xf numFmtId="164" fontId="21" fillId="0" borderId="0" xfId="3" applyNumberFormat="1" applyFont="1"/>
    <xf numFmtId="49" fontId="6" fillId="0" borderId="10" xfId="3" applyNumberFormat="1" applyFont="1" applyBorder="1" applyAlignment="1">
      <alignment horizontal="justify" vertical="top" wrapText="1"/>
    </xf>
    <xf numFmtId="0" fontId="6" fillId="0" borderId="11" xfId="3" applyFont="1" applyBorder="1" applyAlignment="1">
      <alignment horizontal="left" vertical="top" wrapText="1"/>
    </xf>
    <xf numFmtId="0" fontId="5" fillId="0" borderId="11" xfId="3" applyFont="1" applyBorder="1" applyAlignment="1">
      <alignment horizontal="center" vertical="center"/>
    </xf>
    <xf numFmtId="1" fontId="5" fillId="0" borderId="11" xfId="3" applyNumberFormat="1" applyFont="1" applyBorder="1" applyAlignment="1">
      <alignment horizontal="center" vertical="center"/>
    </xf>
    <xf numFmtId="0" fontId="5" fillId="0" borderId="2" xfId="3" applyFont="1" applyBorder="1" applyAlignment="1">
      <alignment horizontal="left" vertical="top" wrapText="1"/>
    </xf>
    <xf numFmtId="0" fontId="5" fillId="0" borderId="2" xfId="3" applyFont="1" applyBorder="1" applyAlignment="1">
      <alignment horizontal="center"/>
    </xf>
    <xf numFmtId="164" fontId="21" fillId="0" borderId="2" xfId="3" applyNumberFormat="1" applyFont="1" applyBorder="1" applyAlignment="1"/>
    <xf numFmtId="164" fontId="21" fillId="0" borderId="3" xfId="3" applyNumberFormat="1" applyFont="1" applyBorder="1" applyAlignment="1"/>
    <xf numFmtId="0" fontId="5" fillId="0" borderId="2" xfId="3" applyFont="1" applyBorder="1" applyAlignment="1">
      <alignment vertical="top" wrapText="1"/>
    </xf>
    <xf numFmtId="0" fontId="5" fillId="0" borderId="5" xfId="3" applyFont="1" applyBorder="1" applyAlignment="1">
      <alignment horizontal="center"/>
    </xf>
    <xf numFmtId="164" fontId="21" fillId="0" borderId="5" xfId="3" applyNumberFormat="1" applyFont="1" applyBorder="1" applyAlignment="1"/>
    <xf numFmtId="164" fontId="21" fillId="0" borderId="9" xfId="3" applyNumberFormat="1" applyFont="1" applyBorder="1" applyAlignment="1"/>
    <xf numFmtId="164" fontId="5" fillId="0" borderId="2" xfId="3" applyNumberFormat="1" applyFont="1" applyBorder="1" applyAlignment="1"/>
    <xf numFmtId="164" fontId="5" fillId="0" borderId="3" xfId="3" applyNumberFormat="1" applyFont="1" applyBorder="1" applyAlignment="1"/>
    <xf numFmtId="0" fontId="5" fillId="0" borderId="5" xfId="0" applyFont="1" applyFill="1" applyBorder="1" applyAlignment="1">
      <alignment horizontal="center"/>
    </xf>
    <xf numFmtId="164" fontId="9" fillId="0" borderId="5" xfId="0" applyNumberFormat="1" applyFont="1" applyFill="1" applyBorder="1" applyAlignment="1">
      <alignment horizontal="center"/>
    </xf>
    <xf numFmtId="164" fontId="5" fillId="0" borderId="9" xfId="0" applyNumberFormat="1" applyFont="1" applyFill="1" applyBorder="1" applyAlignment="1">
      <alignment horizontal="center"/>
    </xf>
    <xf numFmtId="0" fontId="5" fillId="0" borderId="2" xfId="0" applyFont="1" applyFill="1" applyBorder="1" applyAlignment="1">
      <alignment horizontal="center"/>
    </xf>
    <xf numFmtId="49" fontId="6" fillId="0" borderId="10" xfId="3" applyNumberFormat="1" applyFont="1" applyBorder="1" applyAlignment="1">
      <alignment vertical="top"/>
    </xf>
    <xf numFmtId="0" fontId="6" fillId="0" borderId="11" xfId="3" applyFont="1" applyBorder="1" applyAlignment="1">
      <alignment horizontal="justify" vertical="top" wrapText="1"/>
    </xf>
    <xf numFmtId="164" fontId="5" fillId="0" borderId="11" xfId="4" applyNumberFormat="1" applyFont="1" applyFill="1" applyBorder="1" applyAlignment="1">
      <alignment horizontal="center" vertical="center"/>
    </xf>
    <xf numFmtId="164" fontId="22" fillId="0" borderId="12" xfId="3" applyNumberFormat="1" applyFont="1" applyBorder="1"/>
    <xf numFmtId="0" fontId="6" fillId="0" borderId="11" xfId="3" applyFont="1" applyBorder="1" applyAlignment="1">
      <alignment vertical="top"/>
    </xf>
    <xf numFmtId="0" fontId="23" fillId="0" borderId="11" xfId="3" applyFont="1" applyBorder="1" applyAlignment="1">
      <alignment horizontal="center" vertical="center" wrapText="1"/>
    </xf>
    <xf numFmtId="164" fontId="5" fillId="0" borderId="11" xfId="4" applyNumberFormat="1" applyFont="1" applyBorder="1" applyAlignment="1">
      <alignment horizontal="center" vertical="center"/>
    </xf>
    <xf numFmtId="164" fontId="5" fillId="0" borderId="12" xfId="4" applyNumberFormat="1" applyFont="1" applyBorder="1" applyAlignment="1">
      <alignment horizontal="center" vertical="center"/>
    </xf>
    <xf numFmtId="0" fontId="5" fillId="0" borderId="18" xfId="5" applyFont="1" applyBorder="1" applyAlignment="1" applyProtection="1">
      <alignment horizontal="left" vertical="top" wrapText="1"/>
      <protection locked="0"/>
    </xf>
    <xf numFmtId="0" fontId="5" fillId="0" borderId="18" xfId="3" applyFont="1" applyBorder="1" applyAlignment="1">
      <alignment horizontal="center"/>
    </xf>
    <xf numFmtId="164" fontId="5" fillId="0" borderId="18" xfId="4" applyNumberFormat="1" applyFont="1" applyBorder="1" applyAlignment="1">
      <alignment horizontal="center"/>
    </xf>
    <xf numFmtId="164" fontId="5" fillId="0" borderId="24" xfId="4" applyNumberFormat="1" applyFont="1" applyBorder="1" applyAlignment="1">
      <alignment horizontal="center"/>
    </xf>
    <xf numFmtId="0" fontId="5" fillId="0" borderId="0" xfId="3" applyFont="1" applyBorder="1" applyAlignment="1">
      <alignment vertical="top"/>
    </xf>
    <xf numFmtId="0" fontId="5" fillId="0" borderId="0" xfId="3" applyFont="1" applyBorder="1" applyAlignment="1">
      <alignment horizontal="center"/>
    </xf>
    <xf numFmtId="164" fontId="5" fillId="0" borderId="0" xfId="4" applyNumberFormat="1" applyFont="1" applyBorder="1" applyAlignment="1">
      <alignment horizontal="center"/>
    </xf>
    <xf numFmtId="164" fontId="5" fillId="0" borderId="7" xfId="4" applyNumberFormat="1" applyFont="1" applyBorder="1" applyAlignment="1">
      <alignment horizontal="center"/>
    </xf>
    <xf numFmtId="0" fontId="5" fillId="0" borderId="5" xfId="3" applyFont="1" applyBorder="1" applyAlignment="1">
      <alignment vertical="top"/>
    </xf>
    <xf numFmtId="164" fontId="5" fillId="0" borderId="5" xfId="4" applyNumberFormat="1" applyFont="1" applyBorder="1" applyAlignment="1">
      <alignment horizontal="center"/>
    </xf>
    <xf numFmtId="164" fontId="5" fillId="0" borderId="9" xfId="4" applyNumberFormat="1" applyFont="1" applyBorder="1" applyAlignment="1">
      <alignment horizontal="center"/>
    </xf>
    <xf numFmtId="0" fontId="5" fillId="0" borderId="4" xfId="3" applyFont="1" applyBorder="1" applyAlignment="1">
      <alignment vertical="top" wrapText="1"/>
    </xf>
    <xf numFmtId="0" fontId="5" fillId="0" borderId="4" xfId="3" applyFont="1" applyBorder="1" applyAlignment="1">
      <alignment horizontal="right"/>
    </xf>
    <xf numFmtId="164" fontId="5" fillId="0" borderId="4" xfId="4" applyNumberFormat="1" applyFont="1" applyBorder="1" applyAlignment="1">
      <alignment horizontal="center"/>
    </xf>
    <xf numFmtId="164" fontId="5" fillId="0" borderId="13" xfId="4" applyNumberFormat="1" applyFont="1" applyBorder="1" applyAlignment="1">
      <alignment horizontal="center"/>
    </xf>
    <xf numFmtId="0" fontId="5" fillId="0" borderId="2" xfId="5" applyFont="1" applyBorder="1" applyAlignment="1" applyProtection="1">
      <alignment horizontal="left" vertical="top" wrapText="1"/>
      <protection locked="0"/>
    </xf>
    <xf numFmtId="0" fontId="5" fillId="0" borderId="4" xfId="3" applyFont="1" applyBorder="1" applyAlignment="1">
      <alignment horizontal="left" vertical="top" wrapText="1"/>
    </xf>
    <xf numFmtId="164" fontId="5" fillId="0" borderId="4" xfId="4" applyNumberFormat="1" applyFont="1" applyFill="1" applyBorder="1" applyAlignment="1">
      <alignment horizontal="center"/>
    </xf>
    <xf numFmtId="0" fontId="5" fillId="0" borderId="5" xfId="3" applyFont="1" applyBorder="1" applyAlignment="1">
      <alignment wrapText="1"/>
    </xf>
    <xf numFmtId="164" fontId="5" fillId="0" borderId="5" xfId="4" applyNumberFormat="1" applyFont="1" applyFill="1" applyBorder="1" applyAlignment="1">
      <alignment horizontal="center"/>
    </xf>
    <xf numFmtId="0" fontId="5" fillId="0" borderId="2" xfId="3" applyFont="1" applyBorder="1" applyAlignment="1">
      <alignment horizontal="justify" vertical="top" wrapText="1"/>
    </xf>
    <xf numFmtId="164" fontId="5" fillId="0" borderId="2" xfId="4" applyNumberFormat="1" applyFont="1" applyBorder="1" applyAlignment="1">
      <alignment horizontal="center" wrapText="1"/>
    </xf>
    <xf numFmtId="164" fontId="5" fillId="0" borderId="3" xfId="4" applyNumberFormat="1" applyFont="1" applyBorder="1" applyAlignment="1">
      <alignment horizontal="center"/>
    </xf>
    <xf numFmtId="0" fontId="5" fillId="0" borderId="2" xfId="3" applyFont="1" applyBorder="1" applyAlignment="1">
      <alignment vertical="top"/>
    </xf>
    <xf numFmtId="164" fontId="5" fillId="0" borderId="2" xfId="4" applyNumberFormat="1" applyFont="1" applyFill="1" applyBorder="1" applyAlignment="1">
      <alignment horizontal="center"/>
    </xf>
    <xf numFmtId="164" fontId="6" fillId="0" borderId="12" xfId="4" applyNumberFormat="1" applyFont="1" applyFill="1" applyBorder="1" applyAlignment="1">
      <alignment horizontal="center" vertical="center"/>
    </xf>
    <xf numFmtId="49" fontId="5" fillId="0" borderId="0" xfId="3" applyNumberFormat="1" applyFont="1" applyAlignment="1">
      <alignment horizontal="justify" vertical="top" wrapText="1"/>
    </xf>
    <xf numFmtId="0" fontId="5" fillId="0" borderId="0" xfId="3" applyFont="1" applyAlignment="1" applyProtection="1">
      <alignment vertical="top" wrapText="1"/>
      <protection locked="0"/>
    </xf>
    <xf numFmtId="0" fontId="5" fillId="0" borderId="0" xfId="3" applyFont="1" applyAlignment="1">
      <alignment horizontal="center" vertical="center"/>
    </xf>
    <xf numFmtId="164" fontId="5" fillId="0" borderId="0" xfId="4" applyNumberFormat="1" applyFont="1" applyAlignment="1">
      <alignment horizontal="center" vertical="center" wrapText="1"/>
    </xf>
    <xf numFmtId="164" fontId="5" fillId="0" borderId="0" xfId="4" applyNumberFormat="1" applyFont="1" applyFill="1" applyBorder="1" applyAlignment="1">
      <alignment horizontal="center" vertical="center"/>
    </xf>
    <xf numFmtId="164" fontId="5" fillId="0" borderId="12" xfId="4" applyNumberFormat="1" applyFont="1" applyFill="1" applyBorder="1" applyAlignment="1">
      <alignment horizontal="center" vertical="center"/>
    </xf>
    <xf numFmtId="0" fontId="5" fillId="0" borderId="4" xfId="3" applyFont="1" applyBorder="1" applyAlignment="1">
      <alignment horizontal="center" vertical="center"/>
    </xf>
    <xf numFmtId="164" fontId="5" fillId="0" borderId="4" xfId="4" applyNumberFormat="1" applyFont="1" applyFill="1" applyBorder="1" applyAlignment="1">
      <alignment horizontal="center" vertical="center"/>
    </xf>
    <xf numFmtId="164" fontId="5" fillId="0" borderId="13" xfId="4" applyNumberFormat="1" applyFont="1" applyFill="1" applyBorder="1" applyAlignment="1">
      <alignment horizontal="center" vertical="center"/>
    </xf>
    <xf numFmtId="0" fontId="5" fillId="0" borderId="0" xfId="3" applyFont="1" applyBorder="1" applyAlignment="1">
      <alignment horizontal="justify" vertical="top" wrapText="1"/>
    </xf>
    <xf numFmtId="0" fontId="5" fillId="0" borderId="0" xfId="3" applyFont="1" applyBorder="1" applyAlignment="1">
      <alignment horizontal="center" vertical="center"/>
    </xf>
    <xf numFmtId="164" fontId="5" fillId="0" borderId="0" xfId="7" applyNumberFormat="1" applyFont="1" applyFill="1" applyBorder="1" applyAlignment="1">
      <alignment horizontal="center" vertical="center"/>
    </xf>
    <xf numFmtId="164" fontId="5" fillId="0" borderId="7" xfId="4" applyNumberFormat="1" applyFont="1" applyFill="1" applyBorder="1" applyAlignment="1">
      <alignment horizontal="center" vertical="center"/>
    </xf>
    <xf numFmtId="0" fontId="5" fillId="0" borderId="5" xfId="3" applyFont="1" applyBorder="1" applyAlignment="1">
      <alignment horizontal="justify" vertical="top" wrapText="1"/>
    </xf>
    <xf numFmtId="0" fontId="5" fillId="0" borderId="5" xfId="3" applyFont="1" applyBorder="1" applyAlignment="1">
      <alignment horizontal="center" vertical="center"/>
    </xf>
    <xf numFmtId="164" fontId="5" fillId="0" borderId="5" xfId="7" applyNumberFormat="1" applyFont="1" applyFill="1" applyBorder="1" applyAlignment="1">
      <alignment horizontal="center" vertical="center"/>
    </xf>
    <xf numFmtId="164" fontId="5" fillId="0" borderId="9" xfId="4" applyNumberFormat="1" applyFont="1" applyFill="1" applyBorder="1" applyAlignment="1">
      <alignment horizontal="center" vertical="center"/>
    </xf>
    <xf numFmtId="0" fontId="5" fillId="0" borderId="2" xfId="3" applyFont="1" applyBorder="1" applyAlignment="1">
      <alignment horizontal="center" vertical="center"/>
    </xf>
    <xf numFmtId="164" fontId="5" fillId="0" borderId="2" xfId="4" applyNumberFormat="1" applyFont="1" applyFill="1" applyBorder="1" applyAlignment="1">
      <alignment horizontal="center" vertical="center"/>
    </xf>
    <xf numFmtId="164" fontId="5" fillId="0" borderId="3" xfId="4" applyNumberFormat="1" applyFont="1" applyFill="1" applyBorder="1" applyAlignment="1">
      <alignment horizontal="center" vertical="center"/>
    </xf>
    <xf numFmtId="0" fontId="5" fillId="0" borderId="17" xfId="3" applyFont="1" applyBorder="1" applyAlignment="1">
      <alignment horizontal="justify" vertical="top" wrapText="1"/>
    </xf>
    <xf numFmtId="0" fontId="5" fillId="0" borderId="17" xfId="3" applyFont="1" applyBorder="1" applyAlignment="1">
      <alignment horizontal="center" vertical="center"/>
    </xf>
    <xf numFmtId="164" fontId="5" fillId="0" borderId="17" xfId="4" applyNumberFormat="1" applyFont="1" applyFill="1" applyBorder="1" applyAlignment="1">
      <alignment horizontal="center" vertical="center"/>
    </xf>
    <xf numFmtId="164" fontId="5" fillId="0" borderId="23" xfId="4" applyNumberFormat="1" applyFont="1" applyFill="1" applyBorder="1" applyAlignment="1">
      <alignment horizontal="center" vertical="center"/>
    </xf>
    <xf numFmtId="0" fontId="6" fillId="0" borderId="11" xfId="3" applyFont="1" applyBorder="1" applyAlignment="1" applyProtection="1">
      <alignment vertical="top" wrapText="1"/>
      <protection locked="0"/>
    </xf>
    <xf numFmtId="0" fontId="5" fillId="0" borderId="18" xfId="3" applyFont="1" applyBorder="1" applyAlignment="1">
      <alignment horizontal="center" vertical="center"/>
    </xf>
    <xf numFmtId="164" fontId="5" fillId="0" borderId="18" xfId="4" applyNumberFormat="1" applyFont="1" applyFill="1" applyBorder="1" applyAlignment="1">
      <alignment horizontal="center" vertical="center"/>
    </xf>
    <xf numFmtId="164" fontId="5" fillId="0" borderId="24" xfId="4" applyNumberFormat="1" applyFont="1" applyFill="1" applyBorder="1" applyAlignment="1">
      <alignment horizontal="center" vertical="center"/>
    </xf>
    <xf numFmtId="49" fontId="5" fillId="0" borderId="4" xfId="8" applyNumberFormat="1" applyFont="1" applyBorder="1" applyAlignment="1">
      <alignment horizontal="left" vertical="top" wrapText="1"/>
    </xf>
    <xf numFmtId="49" fontId="5" fillId="0" borderId="0" xfId="8" quotePrefix="1" applyNumberFormat="1" applyFont="1" applyBorder="1" applyAlignment="1">
      <alignment horizontal="left" vertical="top" wrapText="1"/>
    </xf>
    <xf numFmtId="164" fontId="6" fillId="0" borderId="7" xfId="4" applyNumberFormat="1" applyFont="1" applyFill="1" applyBorder="1" applyAlignment="1">
      <alignment horizontal="center" vertical="center"/>
    </xf>
    <xf numFmtId="0" fontId="5" fillId="0" borderId="0" xfId="8" quotePrefix="1" applyFont="1" applyBorder="1" applyAlignment="1">
      <alignment horizontal="left" vertical="top" wrapText="1"/>
    </xf>
    <xf numFmtId="49" fontId="5" fillId="0" borderId="5" xfId="8" applyNumberFormat="1" applyFont="1" applyBorder="1" applyAlignment="1">
      <alignment horizontal="left" vertical="top" wrapText="1"/>
    </xf>
    <xf numFmtId="49" fontId="5" fillId="0" borderId="4" xfId="9" applyNumberFormat="1" applyFont="1" applyBorder="1" applyAlignment="1">
      <alignment horizontal="left" vertical="top" wrapText="1"/>
    </xf>
    <xf numFmtId="49" fontId="5" fillId="0" borderId="0" xfId="9" quotePrefix="1" applyNumberFormat="1" applyFont="1" applyBorder="1" applyAlignment="1">
      <alignment horizontal="left" vertical="top" wrapText="1"/>
    </xf>
    <xf numFmtId="0" fontId="5" fillId="0" borderId="0" xfId="9" quotePrefix="1" applyFont="1" applyBorder="1" applyAlignment="1">
      <alignment horizontal="left" vertical="top" wrapText="1"/>
    </xf>
    <xf numFmtId="49" fontId="5" fillId="0" borderId="5" xfId="9" applyNumberFormat="1" applyFont="1" applyBorder="1" applyAlignment="1">
      <alignment horizontal="left" vertical="top" wrapText="1"/>
    </xf>
    <xf numFmtId="0" fontId="5" fillId="0" borderId="0" xfId="3" applyFont="1" applyAlignment="1">
      <alignment horizontal="justify" vertical="top" wrapText="1"/>
    </xf>
    <xf numFmtId="164" fontId="6" fillId="0" borderId="12" xfId="0" applyNumberFormat="1" applyFont="1" applyFill="1" applyBorder="1" applyAlignment="1">
      <alignment horizontal="center" vertical="center"/>
    </xf>
    <xf numFmtId="49" fontId="22" fillId="0" borderId="19" xfId="3" applyNumberFormat="1" applyFont="1" applyBorder="1"/>
    <xf numFmtId="49" fontId="22" fillId="0" borderId="18" xfId="3" applyNumberFormat="1" applyFont="1" applyBorder="1"/>
    <xf numFmtId="164" fontId="22" fillId="0" borderId="20" xfId="3" applyNumberFormat="1" applyFont="1" applyBorder="1"/>
    <xf numFmtId="49" fontId="22" fillId="0" borderId="25" xfId="3" applyNumberFormat="1" applyFont="1" applyBorder="1"/>
    <xf numFmtId="49" fontId="22" fillId="0" borderId="0" xfId="3" applyNumberFormat="1" applyFont="1" applyBorder="1"/>
    <xf numFmtId="164" fontId="22" fillId="0" borderId="26" xfId="3" applyNumberFormat="1" applyFont="1" applyBorder="1"/>
    <xf numFmtId="49" fontId="22" fillId="0" borderId="21" xfId="3" applyNumberFormat="1" applyFont="1" applyBorder="1"/>
    <xf numFmtId="49" fontId="22" fillId="0" borderId="17" xfId="3" applyNumberFormat="1" applyFont="1" applyBorder="1"/>
    <xf numFmtId="164" fontId="22" fillId="0" borderId="22" xfId="3" applyNumberFormat="1" applyFont="1" applyBorder="1"/>
    <xf numFmtId="0" fontId="22" fillId="0" borderId="0" xfId="3" applyFont="1"/>
    <xf numFmtId="164" fontId="22" fillId="0" borderId="0" xfId="3" applyNumberFormat="1" applyFont="1"/>
    <xf numFmtId="0" fontId="22" fillId="0" borderId="10" xfId="3" applyFont="1" applyBorder="1"/>
    <xf numFmtId="0" fontId="22" fillId="0" borderId="11" xfId="3" applyFont="1" applyBorder="1"/>
    <xf numFmtId="164" fontId="22" fillId="0" borderId="11" xfId="3" applyNumberFormat="1" applyFont="1" applyBorder="1"/>
    <xf numFmtId="0" fontId="24" fillId="0" borderId="0" xfId="3" applyFont="1"/>
    <xf numFmtId="0" fontId="4" fillId="0" borderId="11" xfId="0" applyFont="1" applyFill="1" applyBorder="1" applyAlignment="1">
      <alignment horizontal="center" vertical="center" wrapText="1"/>
    </xf>
    <xf numFmtId="0" fontId="3" fillId="0" borderId="0" xfId="3" applyFont="1"/>
    <xf numFmtId="164" fontId="24" fillId="0" borderId="0" xfId="3" applyNumberFormat="1" applyFont="1"/>
    <xf numFmtId="166" fontId="4" fillId="0" borderId="10" xfId="1" applyNumberFormat="1" applyFont="1" applyBorder="1" applyAlignment="1">
      <alignment horizontal="justify" vertical="top"/>
    </xf>
    <xf numFmtId="166" fontId="4" fillId="0" borderId="11" xfId="1" applyNumberFormat="1" applyFont="1" applyBorder="1" applyAlignment="1">
      <alignment horizontal="left" vertical="top"/>
    </xf>
    <xf numFmtId="166" fontId="3" fillId="0" borderId="11" xfId="1" applyNumberFormat="1" applyFont="1" applyBorder="1" applyAlignment="1">
      <alignment horizontal="center"/>
    </xf>
    <xf numFmtId="0" fontId="3" fillId="0" borderId="11" xfId="10" applyNumberFormat="1" applyFont="1" applyFill="1" applyBorder="1" applyAlignment="1" applyProtection="1">
      <alignment horizontal="center"/>
    </xf>
    <xf numFmtId="4" fontId="25" fillId="0" borderId="12" xfId="10" applyNumberFormat="1" applyFont="1" applyFill="1" applyBorder="1" applyAlignment="1" applyProtection="1">
      <alignment horizontal="center"/>
    </xf>
    <xf numFmtId="4" fontId="25" fillId="0" borderId="0" xfId="10" applyNumberFormat="1" applyFont="1" applyFill="1" applyBorder="1" applyAlignment="1" applyProtection="1">
      <alignment horizontal="center"/>
    </xf>
    <xf numFmtId="166" fontId="3" fillId="0" borderId="18" xfId="1" applyNumberFormat="1" applyFont="1" applyBorder="1" applyAlignment="1">
      <alignment horizontal="justify" vertical="top" wrapText="1"/>
    </xf>
    <xf numFmtId="166" fontId="3" fillId="0" borderId="18" xfId="1" applyNumberFormat="1" applyFont="1" applyBorder="1" applyAlignment="1">
      <alignment horizontal="center"/>
    </xf>
    <xf numFmtId="0" fontId="3" fillId="0" borderId="18" xfId="1" applyFont="1" applyBorder="1" applyAlignment="1">
      <alignment horizontal="center"/>
    </xf>
    <xf numFmtId="4" fontId="25" fillId="0" borderId="24" xfId="10" applyNumberFormat="1" applyFont="1" applyFill="1" applyBorder="1" applyAlignment="1" applyProtection="1">
      <alignment horizontal="right"/>
    </xf>
    <xf numFmtId="4" fontId="25" fillId="0" borderId="0" xfId="1" applyNumberFormat="1" applyFont="1" applyAlignment="1">
      <alignment wrapText="1"/>
    </xf>
    <xf numFmtId="49" fontId="3" fillId="0" borderId="0" xfId="1" applyNumberFormat="1" applyFont="1" applyBorder="1" applyAlignment="1">
      <alignment horizontal="justify" vertical="top" wrapText="1"/>
    </xf>
    <xf numFmtId="166" fontId="3" fillId="0" borderId="0" xfId="1" applyNumberFormat="1" applyFont="1" applyBorder="1" applyAlignment="1">
      <alignment horizontal="center"/>
    </xf>
    <xf numFmtId="0" fontId="3" fillId="0" borderId="0" xfId="1" applyFont="1" applyBorder="1" applyAlignment="1">
      <alignment horizontal="center"/>
    </xf>
    <xf numFmtId="4" fontId="25" fillId="0" borderId="7" xfId="10" applyNumberFormat="1" applyFont="1" applyFill="1" applyBorder="1" applyAlignment="1" applyProtection="1">
      <alignment horizontal="right"/>
    </xf>
    <xf numFmtId="0" fontId="3" fillId="0" borderId="0" xfId="10" applyNumberFormat="1" applyFont="1" applyFill="1" applyBorder="1" applyAlignment="1" applyProtection="1">
      <alignment horizontal="center"/>
    </xf>
    <xf numFmtId="4" fontId="25" fillId="0" borderId="0" xfId="10" applyNumberFormat="1" applyFont="1" applyFill="1" applyBorder="1" applyAlignment="1" applyProtection="1">
      <alignment horizontal="right"/>
      <protection locked="0"/>
    </xf>
    <xf numFmtId="4" fontId="3" fillId="0" borderId="7" xfId="1" applyNumberFormat="1" applyFont="1" applyBorder="1" applyAlignment="1" applyProtection="1">
      <alignment horizontal="right"/>
      <protection hidden="1"/>
    </xf>
    <xf numFmtId="49" fontId="3" fillId="0" borderId="5" xfId="1" applyNumberFormat="1" applyFont="1" applyBorder="1" applyAlignment="1">
      <alignment horizontal="justify" vertical="top" wrapText="1"/>
    </xf>
    <xf numFmtId="0" fontId="3" fillId="0" borderId="5" xfId="10" applyNumberFormat="1" applyFont="1" applyFill="1" applyBorder="1" applyAlignment="1" applyProtection="1">
      <alignment horizontal="center"/>
    </xf>
    <xf numFmtId="4" fontId="25" fillId="0" borderId="5" xfId="10" applyNumberFormat="1" applyFont="1" applyFill="1" applyBorder="1" applyAlignment="1" applyProtection="1">
      <alignment horizontal="right"/>
      <protection locked="0"/>
    </xf>
    <xf numFmtId="4" fontId="3" fillId="0" borderId="9" xfId="1" applyNumberFormat="1" applyFont="1" applyBorder="1" applyAlignment="1" applyProtection="1">
      <alignment horizontal="right"/>
      <protection hidden="1"/>
    </xf>
    <xf numFmtId="49" fontId="3" fillId="0" borderId="4" xfId="1" applyNumberFormat="1" applyFont="1" applyBorder="1" applyAlignment="1">
      <alignment horizontal="justify" vertical="top" wrapText="1"/>
    </xf>
    <xf numFmtId="0" fontId="3" fillId="0" borderId="4" xfId="1" applyFont="1" applyBorder="1" applyAlignment="1">
      <alignment horizontal="center"/>
    </xf>
    <xf numFmtId="0" fontId="3" fillId="0" borderId="4" xfId="10" applyNumberFormat="1" applyFont="1" applyFill="1" applyBorder="1" applyAlignment="1" applyProtection="1">
      <alignment horizontal="center"/>
    </xf>
    <xf numFmtId="4" fontId="25" fillId="0" borderId="4" xfId="1" applyNumberFormat="1" applyFont="1" applyFill="1" applyBorder="1"/>
    <xf numFmtId="4" fontId="25" fillId="0" borderId="13" xfId="1" applyNumberFormat="1" applyFont="1" applyBorder="1"/>
    <xf numFmtId="4" fontId="25" fillId="0" borderId="0" xfId="1" applyNumberFormat="1" applyFont="1" applyFill="1" applyBorder="1" applyProtection="1">
      <protection locked="0"/>
    </xf>
    <xf numFmtId="4" fontId="25" fillId="0" borderId="5" xfId="1" applyNumberFormat="1" applyFont="1" applyFill="1" applyBorder="1" applyProtection="1">
      <protection locked="0"/>
    </xf>
    <xf numFmtId="4" fontId="3" fillId="0" borderId="23" xfId="1" applyNumberFormat="1" applyFont="1" applyBorder="1" applyAlignment="1" applyProtection="1">
      <alignment horizontal="right"/>
      <protection hidden="1"/>
    </xf>
    <xf numFmtId="166" fontId="4" fillId="0" borderId="10" xfId="1" applyNumberFormat="1" applyFont="1" applyBorder="1" applyAlignment="1">
      <alignment horizontal="left" vertical="top"/>
    </xf>
    <xf numFmtId="0" fontId="4" fillId="0" borderId="11" xfId="1" applyFont="1" applyBorder="1" applyAlignment="1">
      <alignment horizontal="left" vertical="top" wrapText="1"/>
    </xf>
    <xf numFmtId="0" fontId="3" fillId="0" borderId="11" xfId="1" applyFont="1" applyBorder="1" applyAlignment="1">
      <alignment horizontal="center"/>
    </xf>
    <xf numFmtId="4" fontId="25" fillId="0" borderId="11" xfId="1" applyNumberFormat="1" applyFont="1" applyBorder="1" applyAlignment="1">
      <alignment horizontal="right"/>
    </xf>
    <xf numFmtId="4" fontId="4" fillId="0" borderId="12" xfId="1" applyNumberFormat="1" applyFont="1" applyBorder="1" applyAlignment="1" applyProtection="1">
      <alignment horizontal="right"/>
      <protection hidden="1"/>
    </xf>
    <xf numFmtId="166" fontId="4" fillId="0" borderId="10" xfId="1" applyNumberFormat="1" applyFont="1" applyBorder="1" applyAlignment="1">
      <alignment horizontal="right" vertical="top" wrapText="1"/>
    </xf>
    <xf numFmtId="166" fontId="4" fillId="0" borderId="11" xfId="1" applyNumberFormat="1" applyFont="1" applyBorder="1" applyAlignment="1">
      <alignment vertical="top" wrapText="1"/>
    </xf>
    <xf numFmtId="0" fontId="24" fillId="0" borderId="11" xfId="3" applyFont="1" applyBorder="1"/>
    <xf numFmtId="166" fontId="3" fillId="0" borderId="11" xfId="1" applyNumberFormat="1" applyFont="1" applyBorder="1" applyAlignment="1">
      <alignment horizontal="center" wrapText="1"/>
    </xf>
    <xf numFmtId="0" fontId="3" fillId="0" borderId="12" xfId="10" applyNumberFormat="1" applyFont="1" applyFill="1" applyBorder="1" applyAlignment="1" applyProtection="1">
      <alignment horizontal="center" wrapText="1"/>
    </xf>
    <xf numFmtId="4" fontId="3" fillId="0" borderId="0" xfId="10" applyNumberFormat="1" applyFont="1" applyFill="1" applyBorder="1" applyAlignment="1" applyProtection="1">
      <alignment horizontal="center" wrapText="1"/>
    </xf>
    <xf numFmtId="49" fontId="4" fillId="0" borderId="18" xfId="1" applyNumberFormat="1" applyFont="1" applyFill="1" applyBorder="1" applyAlignment="1">
      <alignment vertical="top" wrapText="1"/>
    </xf>
    <xf numFmtId="0" fontId="24" fillId="0" borderId="18" xfId="3" applyFont="1" applyFill="1" applyBorder="1"/>
    <xf numFmtId="166" fontId="3" fillId="0" borderId="18" xfId="1" applyNumberFormat="1" applyFont="1" applyFill="1" applyBorder="1" applyAlignment="1">
      <alignment horizontal="center" wrapText="1"/>
    </xf>
    <xf numFmtId="0" fontId="3" fillId="0" borderId="24" xfId="1" applyFont="1" applyFill="1" applyBorder="1" applyAlignment="1">
      <alignment horizontal="center" wrapText="1"/>
    </xf>
    <xf numFmtId="4" fontId="3" fillId="0" borderId="0" xfId="1" applyNumberFormat="1" applyFont="1" applyAlignment="1">
      <alignment horizontal="center" wrapText="1"/>
    </xf>
    <xf numFmtId="168" fontId="4" fillId="0" borderId="0" xfId="11" applyNumberFormat="1" applyFont="1" applyFill="1" applyBorder="1" applyAlignment="1">
      <alignment wrapText="1"/>
    </xf>
    <xf numFmtId="0" fontId="24" fillId="0" borderId="0" xfId="3" applyFont="1" applyFill="1" applyBorder="1"/>
    <xf numFmtId="0" fontId="3" fillId="0" borderId="0" xfId="11" applyFont="1" applyFill="1" applyBorder="1" applyAlignment="1">
      <alignment horizontal="center" vertical="center"/>
    </xf>
    <xf numFmtId="0" fontId="3" fillId="0" borderId="7" xfId="11" applyFont="1" applyFill="1" applyBorder="1" applyAlignment="1">
      <alignment horizontal="center" vertical="center"/>
    </xf>
    <xf numFmtId="0" fontId="3" fillId="0" borderId="0" xfId="11" applyFont="1" applyAlignment="1">
      <alignment horizontal="center"/>
    </xf>
    <xf numFmtId="49" fontId="3" fillId="0" borderId="0" xfId="1" applyNumberFormat="1" applyFont="1" applyFill="1" applyBorder="1" applyAlignment="1">
      <alignment vertical="top" wrapText="1"/>
    </xf>
    <xf numFmtId="168" fontId="4" fillId="0" borderId="0" xfId="11" applyNumberFormat="1" applyFont="1" applyFill="1" applyBorder="1" applyAlignment="1">
      <alignment horizontal="center"/>
    </xf>
    <xf numFmtId="0" fontId="4" fillId="0" borderId="7" xfId="11" applyFont="1" applyFill="1" applyBorder="1" applyAlignment="1">
      <alignment horizontal="center"/>
    </xf>
    <xf numFmtId="49" fontId="3" fillId="0" borderId="0" xfId="1" applyNumberFormat="1" applyFont="1" applyFill="1" applyBorder="1" applyAlignment="1">
      <alignment horizontal="justify" vertical="top" wrapText="1"/>
    </xf>
    <xf numFmtId="0" fontId="3" fillId="0" borderId="0" xfId="11" applyFont="1" applyFill="1" applyBorder="1" applyAlignment="1">
      <alignment vertical="top" wrapText="1"/>
    </xf>
    <xf numFmtId="49" fontId="3" fillId="0" borderId="0" xfId="1" applyNumberFormat="1" applyFont="1" applyFill="1" applyBorder="1" applyAlignment="1">
      <alignment horizontal="left" vertical="top" wrapText="1"/>
    </xf>
    <xf numFmtId="0" fontId="3" fillId="0" borderId="0" xfId="1" applyFont="1" applyFill="1" applyBorder="1"/>
    <xf numFmtId="0" fontId="3" fillId="0" borderId="0" xfId="1" applyFont="1" applyFill="1" applyBorder="1" applyAlignment="1">
      <alignment wrapText="1"/>
    </xf>
    <xf numFmtId="0" fontId="3" fillId="0" borderId="0" xfId="1" applyFont="1" applyFill="1" applyBorder="1" applyAlignment="1">
      <alignment vertical="top" wrapText="1" shrinkToFit="1"/>
    </xf>
    <xf numFmtId="168" fontId="3" fillId="0" borderId="0" xfId="11" applyNumberFormat="1" applyFont="1" applyFill="1" applyBorder="1" applyAlignment="1">
      <alignment horizontal="center" vertical="center"/>
    </xf>
    <xf numFmtId="0" fontId="4" fillId="0" borderId="5" xfId="11" applyFont="1" applyFill="1" applyBorder="1" applyAlignment="1">
      <alignment vertical="top" wrapText="1"/>
    </xf>
    <xf numFmtId="168" fontId="3" fillId="0" borderId="5" xfId="11" applyNumberFormat="1" applyFont="1" applyFill="1" applyBorder="1" applyAlignment="1">
      <alignment horizontal="center" vertical="center"/>
    </xf>
    <xf numFmtId="0" fontId="3" fillId="0" borderId="5" xfId="11" applyFont="1" applyFill="1" applyBorder="1" applyAlignment="1">
      <alignment horizontal="center" vertical="center"/>
    </xf>
    <xf numFmtId="4" fontId="3" fillId="0" borderId="5" xfId="1" applyNumberFormat="1" applyFont="1" applyFill="1" applyBorder="1" applyAlignment="1" applyProtection="1">
      <alignment horizontal="center" wrapText="1"/>
      <protection locked="0"/>
    </xf>
    <xf numFmtId="4" fontId="3" fillId="0" borderId="9" xfId="1" applyNumberFormat="1" applyFont="1" applyFill="1" applyBorder="1" applyAlignment="1" applyProtection="1">
      <alignment horizontal="right"/>
      <protection hidden="1"/>
    </xf>
    <xf numFmtId="168" fontId="4" fillId="0" borderId="4" xfId="11" applyNumberFormat="1" applyFont="1" applyFill="1" applyBorder="1" applyAlignment="1">
      <alignment wrapText="1"/>
    </xf>
    <xf numFmtId="0" fontId="3" fillId="0" borderId="4" xfId="11" applyFont="1" applyFill="1" applyBorder="1" applyAlignment="1">
      <alignment horizontal="center" vertical="center"/>
    </xf>
    <xf numFmtId="0" fontId="3" fillId="0" borderId="4" xfId="11" applyFont="1" applyFill="1" applyBorder="1" applyAlignment="1">
      <alignment horizontal="center"/>
    </xf>
    <xf numFmtId="0" fontId="3" fillId="0" borderId="13" xfId="11" applyFont="1" applyFill="1" applyBorder="1" applyAlignment="1">
      <alignment horizontal="center" vertical="center"/>
    </xf>
    <xf numFmtId="0" fontId="4" fillId="0" borderId="0" xfId="11" applyFont="1" applyFill="1" applyBorder="1" applyAlignment="1">
      <alignment horizontal="center"/>
    </xf>
    <xf numFmtId="0" fontId="3" fillId="0" borderId="0" xfId="11" applyFont="1" applyFill="1" applyBorder="1" applyAlignment="1">
      <alignment horizontal="center"/>
    </xf>
    <xf numFmtId="0" fontId="3" fillId="0" borderId="7" xfId="11" applyFont="1" applyFill="1" applyBorder="1"/>
    <xf numFmtId="0" fontId="4" fillId="0" borderId="0" xfId="11" applyFont="1" applyFill="1" applyBorder="1" applyAlignment="1">
      <alignment vertical="top" wrapText="1"/>
    </xf>
    <xf numFmtId="4" fontId="3" fillId="0" borderId="0" xfId="1" applyNumberFormat="1" applyFont="1" applyFill="1" applyBorder="1" applyAlignment="1" applyProtection="1">
      <alignment horizontal="center" wrapText="1"/>
      <protection locked="0"/>
    </xf>
    <xf numFmtId="4" fontId="3" fillId="0" borderId="23" xfId="1" applyNumberFormat="1" applyFont="1" applyFill="1" applyBorder="1" applyAlignment="1" applyProtection="1">
      <alignment horizontal="right"/>
      <protection hidden="1"/>
    </xf>
    <xf numFmtId="0" fontId="4" fillId="0" borderId="11" xfId="1" applyFont="1" applyBorder="1" applyAlignment="1">
      <alignment vertical="top" wrapText="1"/>
    </xf>
    <xf numFmtId="166" fontId="4" fillId="0" borderId="11" xfId="1" applyNumberFormat="1" applyFont="1" applyBorder="1" applyAlignment="1">
      <alignment horizontal="center"/>
    </xf>
    <xf numFmtId="0" fontId="4" fillId="0" borderId="11" xfId="1" applyFont="1" applyBorder="1" applyAlignment="1">
      <alignment horizontal="center"/>
    </xf>
    <xf numFmtId="4" fontId="26" fillId="0" borderId="11" xfId="1" applyNumberFormat="1" applyFont="1" applyBorder="1" applyAlignment="1">
      <alignment horizontal="right"/>
    </xf>
    <xf numFmtId="166" fontId="3" fillId="0" borderId="1" xfId="1" applyNumberFormat="1" applyFont="1" applyBorder="1" applyAlignment="1">
      <alignment horizontal="right" vertical="top"/>
    </xf>
    <xf numFmtId="0" fontId="27" fillId="0" borderId="2" xfId="13" applyFont="1" applyBorder="1" applyAlignment="1">
      <alignment horizontal="justify" vertical="center" wrapText="1"/>
    </xf>
    <xf numFmtId="0" fontId="25" fillId="0" borderId="2" xfId="12" applyFont="1" applyFill="1" applyBorder="1" applyAlignment="1">
      <alignment horizontal="center"/>
    </xf>
    <xf numFmtId="0" fontId="27" fillId="0" borderId="2" xfId="12" applyFont="1" applyFill="1" applyBorder="1" applyAlignment="1">
      <alignment wrapText="1"/>
    </xf>
    <xf numFmtId="166" fontId="3" fillId="0" borderId="2" xfId="1" applyNumberFormat="1" applyFont="1" applyFill="1" applyBorder="1" applyAlignment="1" applyProtection="1">
      <protection locked="0"/>
    </xf>
    <xf numFmtId="4" fontId="3" fillId="0" borderId="3" xfId="1" applyNumberFormat="1" applyFont="1" applyFill="1" applyBorder="1" applyAlignment="1" applyProtection="1">
      <protection hidden="1"/>
    </xf>
    <xf numFmtId="0" fontId="24" fillId="0" borderId="27" xfId="3" applyFont="1" applyBorder="1"/>
    <xf numFmtId="0" fontId="27" fillId="0" borderId="2" xfId="13" applyFont="1" applyBorder="1" applyAlignment="1">
      <alignment horizontal="justify" vertical="top" wrapText="1"/>
    </xf>
    <xf numFmtId="0" fontId="24" fillId="0" borderId="29" xfId="3" applyFont="1" applyBorder="1"/>
    <xf numFmtId="166" fontId="3" fillId="0" borderId="28" xfId="1" applyNumberFormat="1" applyFont="1" applyBorder="1" applyAlignment="1">
      <alignment horizontal="right" vertical="top"/>
    </xf>
    <xf numFmtId="0" fontId="27" fillId="0" borderId="4" xfId="13" applyFont="1" applyBorder="1" applyAlignment="1">
      <alignment horizontal="justify" vertical="center" wrapText="1"/>
    </xf>
    <xf numFmtId="0" fontId="25" fillId="0" borderId="4" xfId="12" applyFont="1" applyFill="1" applyBorder="1" applyAlignment="1">
      <alignment horizontal="center"/>
    </xf>
    <xf numFmtId="0" fontId="27" fillId="0" borderId="4" xfId="12" applyFont="1" applyFill="1" applyBorder="1" applyAlignment="1">
      <alignment wrapText="1"/>
    </xf>
    <xf numFmtId="166" fontId="3" fillId="0" borderId="4" xfId="1" applyNumberFormat="1" applyFont="1" applyFill="1" applyBorder="1" applyAlignment="1" applyProtection="1">
      <protection locked="0"/>
    </xf>
    <xf numFmtId="4" fontId="3" fillId="0" borderId="13" xfId="1" applyNumberFormat="1" applyFont="1" applyFill="1" applyBorder="1" applyAlignment="1" applyProtection="1">
      <protection hidden="1"/>
    </xf>
    <xf numFmtId="0" fontId="24" fillId="0" borderId="30" xfId="3" applyFont="1" applyBorder="1"/>
    <xf numFmtId="4" fontId="7" fillId="0" borderId="11" xfId="1" applyNumberFormat="1" applyFont="1" applyBorder="1" applyAlignment="1">
      <alignment horizontal="right"/>
    </xf>
    <xf numFmtId="4" fontId="25" fillId="0" borderId="11" xfId="1" applyNumberFormat="1" applyFont="1" applyBorder="1"/>
    <xf numFmtId="0" fontId="4" fillId="0" borderId="10" xfId="1" applyFont="1" applyBorder="1" applyAlignment="1">
      <alignment vertical="top"/>
    </xf>
    <xf numFmtId="4" fontId="25" fillId="0" borderId="11" xfId="1" applyNumberFormat="1" applyFont="1" applyBorder="1" applyAlignment="1">
      <alignment horizontal="center"/>
    </xf>
    <xf numFmtId="4" fontId="25" fillId="0" borderId="12" xfId="1" applyNumberFormat="1" applyFont="1" applyBorder="1"/>
    <xf numFmtId="0" fontId="3" fillId="0" borderId="5" xfId="1" applyFont="1" applyBorder="1" applyAlignment="1">
      <alignment horizontal="justify" vertical="top" wrapText="1"/>
    </xf>
    <xf numFmtId="166" fontId="3" fillId="0" borderId="5" xfId="1" applyNumberFormat="1" applyFont="1" applyFill="1" applyBorder="1" applyAlignment="1" applyProtection="1">
      <alignment horizontal="center"/>
      <protection locked="0"/>
    </xf>
    <xf numFmtId="0" fontId="3" fillId="0" borderId="2" xfId="1" applyFont="1" applyBorder="1" applyAlignment="1">
      <alignment horizontal="justify" vertical="top" wrapText="1"/>
    </xf>
    <xf numFmtId="0" fontId="3" fillId="0" borderId="2" xfId="14" applyFont="1" applyBorder="1" applyAlignment="1">
      <alignment vertical="top" wrapText="1"/>
    </xf>
    <xf numFmtId="0" fontId="3" fillId="0" borderId="2" xfId="1" applyFont="1" applyBorder="1" applyAlignment="1">
      <alignment horizontal="right"/>
    </xf>
    <xf numFmtId="0" fontId="3" fillId="0" borderId="2" xfId="1" applyFont="1" applyBorder="1" applyAlignment="1">
      <alignment horizontal="center"/>
    </xf>
    <xf numFmtId="166" fontId="3" fillId="0" borderId="2" xfId="1" applyNumberFormat="1" applyFont="1" applyFill="1" applyBorder="1" applyAlignment="1" applyProtection="1">
      <alignment horizontal="center"/>
      <protection locked="0"/>
    </xf>
    <xf numFmtId="4" fontId="3" fillId="0" borderId="3" xfId="1" applyNumberFormat="1" applyFont="1" applyBorder="1" applyAlignment="1" applyProtection="1">
      <alignment horizontal="right"/>
      <protection hidden="1"/>
    </xf>
    <xf numFmtId="0" fontId="3" fillId="0" borderId="5" xfId="14" applyFont="1" applyBorder="1" applyAlignment="1">
      <alignment vertical="top" wrapText="1"/>
    </xf>
    <xf numFmtId="0" fontId="3" fillId="0" borderId="5" xfId="1" applyFont="1" applyBorder="1" applyAlignment="1">
      <alignment horizontal="right"/>
    </xf>
    <xf numFmtId="0" fontId="3" fillId="0" borderId="0" xfId="14" applyFont="1" applyAlignment="1">
      <alignment vertical="top" wrapText="1"/>
    </xf>
    <xf numFmtId="0" fontId="3" fillId="0" borderId="0" xfId="1" applyFont="1" applyAlignment="1">
      <alignment horizontal="right"/>
    </xf>
    <xf numFmtId="166" fontId="3" fillId="0" borderId="0" xfId="1" applyNumberFormat="1" applyFont="1" applyFill="1" applyAlignment="1" applyProtection="1">
      <alignment horizontal="center"/>
      <protection locked="0"/>
    </xf>
    <xf numFmtId="166" fontId="4" fillId="0" borderId="10" xfId="1" applyNumberFormat="1" applyFont="1" applyBorder="1" applyAlignment="1">
      <alignment vertical="center"/>
    </xf>
    <xf numFmtId="0" fontId="4" fillId="0" borderId="11" xfId="1" applyFont="1" applyBorder="1" applyAlignment="1">
      <alignment horizontal="left" vertical="center" wrapText="1"/>
    </xf>
    <xf numFmtId="166" fontId="3" fillId="0" borderId="11" xfId="1" applyNumberFormat="1" applyFont="1" applyBorder="1" applyAlignment="1">
      <alignment horizontal="center" vertical="center"/>
    </xf>
    <xf numFmtId="0" fontId="3" fillId="0" borderId="11" xfId="10" applyNumberFormat="1" applyFont="1" applyFill="1" applyBorder="1" applyAlignment="1" applyProtection="1">
      <alignment horizontal="center" vertical="center"/>
    </xf>
    <xf numFmtId="4" fontId="25" fillId="0" borderId="11" xfId="10" applyNumberFormat="1" applyFont="1" applyFill="1" applyBorder="1" applyAlignment="1" applyProtection="1">
      <alignment horizontal="center" vertical="center"/>
    </xf>
    <xf numFmtId="4" fontId="4" fillId="0" borderId="12" xfId="1" applyNumberFormat="1" applyFont="1" applyBorder="1" applyAlignment="1" applyProtection="1">
      <alignment horizontal="right" vertical="center"/>
      <protection hidden="1"/>
    </xf>
    <xf numFmtId="0" fontId="24" fillId="0" borderId="0" xfId="3" applyFont="1" applyAlignment="1">
      <alignment vertical="center"/>
    </xf>
    <xf numFmtId="0" fontId="3" fillId="0" borderId="5" xfId="1" applyFont="1" applyBorder="1" applyAlignment="1">
      <alignment horizontal="left" vertical="top" wrapText="1"/>
    </xf>
    <xf numFmtId="166" fontId="4" fillId="0" borderId="10" xfId="1" applyNumberFormat="1" applyFont="1" applyBorder="1"/>
    <xf numFmtId="4" fontId="25" fillId="0" borderId="11" xfId="10" applyNumberFormat="1" applyFont="1" applyFill="1" applyBorder="1" applyAlignment="1" applyProtection="1">
      <alignment horizontal="center"/>
    </xf>
    <xf numFmtId="166" fontId="28" fillId="0" borderId="0" xfId="3" applyNumberFormat="1" applyFont="1"/>
    <xf numFmtId="0" fontId="28" fillId="0" borderId="10" xfId="3" applyFont="1" applyBorder="1"/>
    <xf numFmtId="0" fontId="28" fillId="0" borderId="11" xfId="3" applyFont="1" applyBorder="1"/>
    <xf numFmtId="164" fontId="28" fillId="0" borderId="11" xfId="3" applyNumberFormat="1" applyFont="1" applyBorder="1"/>
    <xf numFmtId="164" fontId="28" fillId="0" borderId="12" xfId="3" applyNumberFormat="1" applyFont="1" applyBorder="1"/>
    <xf numFmtId="0" fontId="18" fillId="0" borderId="0" xfId="0" applyFont="1"/>
    <xf numFmtId="164" fontId="18" fillId="0" borderId="0" xfId="0" applyNumberFormat="1" applyFont="1"/>
    <xf numFmtId="0" fontId="19" fillId="0" borderId="10" xfId="0" applyFont="1" applyBorder="1"/>
    <xf numFmtId="0" fontId="19" fillId="0" borderId="11" xfId="0" applyFont="1" applyBorder="1"/>
    <xf numFmtId="164" fontId="19" fillId="0" borderId="12" xfId="0" applyNumberFormat="1" applyFont="1" applyBorder="1"/>
    <xf numFmtId="0" fontId="19" fillId="0" borderId="0" xfId="0" applyFont="1"/>
    <xf numFmtId="164" fontId="19" fillId="0" borderId="0" xfId="0" applyNumberFormat="1" applyFont="1"/>
    <xf numFmtId="0" fontId="19" fillId="0" borderId="10" xfId="0" applyFont="1" applyBorder="1" applyAlignment="1">
      <alignment horizontal="left"/>
    </xf>
    <xf numFmtId="0" fontId="18" fillId="0" borderId="0" xfId="0" applyFont="1" applyBorder="1"/>
    <xf numFmtId="164" fontId="3" fillId="0" borderId="5" xfId="0" applyNumberFormat="1" applyFont="1" applyFill="1" applyBorder="1" applyAlignment="1">
      <alignment horizontal="center"/>
    </xf>
    <xf numFmtId="164" fontId="3" fillId="0" borderId="2" xfId="0" applyNumberFormat="1" applyFont="1" applyFill="1" applyBorder="1" applyAlignment="1">
      <alignment horizontal="center"/>
    </xf>
    <xf numFmtId="0" fontId="3" fillId="0" borderId="2" xfId="0" applyFont="1" applyFill="1" applyBorder="1" applyAlignment="1">
      <alignment horizontal="left" vertical="top" wrapText="1"/>
    </xf>
    <xf numFmtId="0" fontId="3" fillId="0" borderId="2" xfId="0" applyFont="1" applyBorder="1" applyAlignment="1">
      <alignment horizontal="left" vertical="top" wrapText="1"/>
    </xf>
    <xf numFmtId="0" fontId="5" fillId="0" borderId="0" xfId="0" applyFont="1" applyAlignment="1">
      <alignment horizontal="left" vertical="top"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3" fillId="0" borderId="2" xfId="0" applyFont="1" applyFill="1" applyBorder="1" applyAlignment="1">
      <alignment horizontal="justify" vertical="top" wrapText="1"/>
    </xf>
    <xf numFmtId="0" fontId="5" fillId="0" borderId="0" xfId="0" applyFont="1" applyFill="1" applyBorder="1" applyAlignment="1">
      <alignment horizontal="justify" vertical="top" wrapText="1"/>
    </xf>
    <xf numFmtId="4" fontId="3" fillId="0" borderId="16" xfId="0" applyNumberFormat="1" applyFont="1" applyFill="1" applyBorder="1" applyAlignment="1">
      <alignment horizontal="center"/>
    </xf>
    <xf numFmtId="0" fontId="5" fillId="0" borderId="2" xfId="0" applyFont="1" applyBorder="1" applyAlignment="1" applyProtection="1">
      <alignment horizontal="left" vertical="top" wrapText="1"/>
    </xf>
    <xf numFmtId="0" fontId="3" fillId="0" borderId="5" xfId="0" applyFont="1" applyFill="1" applyBorder="1" applyAlignment="1">
      <alignment horizontal="justify" vertical="top" wrapText="1"/>
    </xf>
    <xf numFmtId="0" fontId="3" fillId="0" borderId="2" xfId="17" applyFont="1" applyBorder="1" applyAlignment="1">
      <alignment vertical="top" wrapText="1"/>
    </xf>
    <xf numFmtId="164" fontId="3" fillId="0" borderId="14" xfId="0" applyNumberFormat="1" applyFont="1" applyFill="1" applyBorder="1"/>
    <xf numFmtId="4" fontId="5" fillId="0" borderId="2" xfId="3" applyNumberFormat="1" applyFont="1" applyBorder="1" applyAlignment="1">
      <alignment horizontal="center"/>
    </xf>
    <xf numFmtId="4" fontId="5" fillId="0" borderId="5" xfId="3" applyNumberFormat="1" applyFont="1" applyBorder="1" applyAlignment="1">
      <alignment horizontal="center"/>
    </xf>
    <xf numFmtId="4" fontId="5" fillId="0" borderId="5" xfId="0" applyNumberFormat="1" applyFont="1" applyFill="1" applyBorder="1" applyAlignment="1">
      <alignment horizontal="center"/>
    </xf>
    <xf numFmtId="4" fontId="5" fillId="0" borderId="2" xfId="0" applyNumberFormat="1" applyFont="1" applyFill="1" applyBorder="1" applyAlignment="1">
      <alignment horizontal="center"/>
    </xf>
    <xf numFmtId="4" fontId="5" fillId="0" borderId="11" xfId="3" applyNumberFormat="1" applyFont="1" applyBorder="1" applyAlignment="1">
      <alignment horizontal="center" vertical="center"/>
    </xf>
    <xf numFmtId="4" fontId="21" fillId="0" borderId="0" xfId="3" applyNumberFormat="1" applyFont="1"/>
    <xf numFmtId="4" fontId="5" fillId="0" borderId="11" xfId="3" applyNumberFormat="1" applyFont="1" applyBorder="1" applyAlignment="1">
      <alignment horizontal="center" vertical="center" wrapText="1"/>
    </xf>
    <xf numFmtId="4" fontId="5" fillId="0" borderId="18" xfId="3" applyNumberFormat="1" applyFont="1" applyBorder="1" applyAlignment="1">
      <alignment horizontal="center" wrapText="1"/>
    </xf>
    <xf numFmtId="4" fontId="5" fillId="0" borderId="0" xfId="3" applyNumberFormat="1" applyFont="1" applyBorder="1" applyAlignment="1">
      <alignment horizontal="center" wrapText="1"/>
    </xf>
    <xf numFmtId="4" fontId="5" fillId="0" borderId="5" xfId="3" applyNumberFormat="1" applyFont="1" applyBorder="1" applyAlignment="1">
      <alignment horizontal="center" wrapText="1"/>
    </xf>
    <xf numFmtId="4" fontId="5" fillId="0" borderId="4" xfId="3" applyNumberFormat="1" applyFont="1" applyBorder="1" applyAlignment="1">
      <alignment horizontal="center" wrapText="1"/>
    </xf>
    <xf numFmtId="4" fontId="5" fillId="0" borderId="2" xfId="3" applyNumberFormat="1" applyFont="1" applyBorder="1" applyAlignment="1">
      <alignment horizontal="center" wrapText="1"/>
    </xf>
    <xf numFmtId="4" fontId="5" fillId="0" borderId="4" xfId="3" applyNumberFormat="1" applyFont="1" applyBorder="1" applyAlignment="1">
      <alignment horizontal="right"/>
    </xf>
    <xf numFmtId="4" fontId="9" fillId="0" borderId="11" xfId="3" applyNumberFormat="1" applyFont="1" applyBorder="1" applyAlignment="1">
      <alignment horizontal="center" vertical="center"/>
    </xf>
    <xf numFmtId="4" fontId="5" fillId="0" borderId="0" xfId="3" applyNumberFormat="1" applyFont="1" applyAlignment="1">
      <alignment horizontal="center" vertical="center"/>
    </xf>
    <xf numFmtId="4" fontId="5" fillId="0" borderId="4" xfId="3" applyNumberFormat="1" applyFont="1" applyBorder="1" applyAlignment="1">
      <alignment horizontal="center" vertical="center"/>
    </xf>
    <xf numFmtId="4" fontId="5" fillId="0" borderId="0" xfId="3" applyNumberFormat="1" applyFont="1" applyBorder="1" applyAlignment="1">
      <alignment horizontal="center" vertical="center"/>
    </xf>
    <xf numFmtId="4" fontId="5" fillId="0" borderId="5" xfId="3" applyNumberFormat="1" applyFont="1" applyBorder="1" applyAlignment="1">
      <alignment horizontal="center" vertical="center"/>
    </xf>
    <xf numFmtId="4" fontId="5" fillId="0" borderId="2" xfId="3" applyNumberFormat="1" applyFont="1" applyBorder="1" applyAlignment="1">
      <alignment horizontal="center" vertical="center"/>
    </xf>
    <xf numFmtId="4" fontId="5" fillId="0" borderId="17" xfId="3" applyNumberFormat="1" applyFont="1" applyBorder="1" applyAlignment="1">
      <alignment horizontal="center" vertical="center"/>
    </xf>
    <xf numFmtId="4" fontId="5" fillId="0" borderId="18" xfId="3" applyNumberFormat="1" applyFont="1" applyBorder="1" applyAlignment="1">
      <alignment horizontal="center" vertical="center"/>
    </xf>
    <xf numFmtId="164" fontId="5" fillId="0" borderId="5" xfId="0" applyNumberFormat="1" applyFont="1" applyFill="1" applyBorder="1" applyAlignment="1">
      <alignment horizontal="center"/>
    </xf>
    <xf numFmtId="4" fontId="5" fillId="0" borderId="0" xfId="0" applyNumberFormat="1" applyFont="1" applyFill="1" applyBorder="1" applyAlignment="1">
      <alignment horizontal="center"/>
    </xf>
    <xf numFmtId="164" fontId="5" fillId="0" borderId="2" xfId="0" applyNumberFormat="1" applyFont="1" applyFill="1" applyBorder="1" applyAlignment="1">
      <alignment horizontal="center"/>
    </xf>
    <xf numFmtId="164" fontId="5" fillId="0" borderId="3" xfId="0" applyNumberFormat="1" applyFont="1" applyFill="1" applyBorder="1" applyAlignment="1">
      <alignment horizontal="center"/>
    </xf>
    <xf numFmtId="0" fontId="5" fillId="0" borderId="5" xfId="3" applyFont="1" applyBorder="1" applyAlignment="1">
      <alignment horizontal="left" vertical="top" wrapText="1"/>
    </xf>
    <xf numFmtId="0" fontId="5" fillId="0" borderId="0" xfId="3" applyFont="1" applyBorder="1" applyAlignment="1">
      <alignment vertical="top" wrapText="1"/>
    </xf>
    <xf numFmtId="164" fontId="5" fillId="0" borderId="2" xfId="4" applyNumberFormat="1" applyFont="1" applyBorder="1" applyAlignment="1">
      <alignment horizontal="center"/>
    </xf>
    <xf numFmtId="164" fontId="5" fillId="0" borderId="2" xfId="3" applyNumberFormat="1" applyFont="1" applyBorder="1" applyAlignment="1">
      <alignment horizontal="center"/>
    </xf>
    <xf numFmtId="0" fontId="5" fillId="0" borderId="0" xfId="3" applyFont="1" applyAlignment="1">
      <alignment horizontal="left" vertical="top" wrapText="1"/>
    </xf>
    <xf numFmtId="0" fontId="5" fillId="0" borderId="18" xfId="3" applyFont="1" applyBorder="1" applyAlignment="1">
      <alignment horizontal="left" vertical="top" wrapText="1"/>
    </xf>
    <xf numFmtId="0" fontId="5" fillId="0" borderId="5" xfId="3" applyFont="1" applyBorder="1" applyAlignment="1">
      <alignment vertical="center"/>
    </xf>
    <xf numFmtId="164" fontId="5" fillId="0" borderId="3" xfId="4" applyNumberFormat="1" applyFont="1" applyFill="1" applyBorder="1" applyAlignment="1">
      <alignment horizontal="center"/>
    </xf>
    <xf numFmtId="0" fontId="3" fillId="0" borderId="2" xfId="0" quotePrefix="1" applyFont="1" applyBorder="1" applyAlignment="1">
      <alignment horizontal="justify" vertical="top" wrapText="1"/>
    </xf>
    <xf numFmtId="164" fontId="5" fillId="0" borderId="0" xfId="7" applyNumberFormat="1" applyFont="1" applyFill="1" applyBorder="1" applyAlignment="1">
      <alignment horizontal="center"/>
    </xf>
    <xf numFmtId="164" fontId="5" fillId="0" borderId="7" xfId="4" applyNumberFormat="1" applyFont="1" applyFill="1" applyBorder="1" applyAlignment="1">
      <alignment horizontal="center"/>
    </xf>
    <xf numFmtId="0" fontId="5" fillId="0" borderId="18" xfId="3" applyFont="1" applyBorder="1" applyAlignment="1">
      <alignment vertical="top" wrapText="1"/>
    </xf>
    <xf numFmtId="0" fontId="5" fillId="0" borderId="7" xfId="3" applyFont="1" applyBorder="1"/>
    <xf numFmtId="4" fontId="5" fillId="0" borderId="0" xfId="3" applyNumberFormat="1" applyFont="1" applyBorder="1" applyAlignment="1">
      <alignment horizontal="center"/>
    </xf>
    <xf numFmtId="0" fontId="3" fillId="0" borderId="0" xfId="13" applyFont="1" applyBorder="1" applyAlignment="1">
      <alignment horizontal="justify" vertical="center" wrapText="1"/>
    </xf>
    <xf numFmtId="0" fontId="3" fillId="0" borderId="0" xfId="12" applyFont="1" applyFill="1" applyBorder="1" applyAlignment="1">
      <alignment horizontal="center"/>
    </xf>
    <xf numFmtId="0" fontId="3" fillId="0" borderId="0" xfId="12" applyFont="1" applyFill="1" applyBorder="1" applyAlignment="1">
      <alignment wrapText="1"/>
    </xf>
    <xf numFmtId="166" fontId="3" fillId="0" borderId="0" xfId="1" applyNumberFormat="1" applyFont="1" applyFill="1" applyBorder="1" applyAlignment="1" applyProtection="1">
      <protection locked="0"/>
    </xf>
    <xf numFmtId="0" fontId="3" fillId="0" borderId="2" xfId="10" applyNumberFormat="1" applyFont="1" applyFill="1" applyBorder="1" applyAlignment="1" applyProtection="1">
      <alignment horizontal="center"/>
    </xf>
    <xf numFmtId="4" fontId="25" fillId="0" borderId="2" xfId="1" applyNumberFormat="1" applyFont="1" applyBorder="1" applyAlignment="1">
      <alignment horizontal="center"/>
    </xf>
    <xf numFmtId="166" fontId="3" fillId="0" borderId="2" xfId="1" applyNumberFormat="1" applyFont="1" applyBorder="1" applyAlignment="1">
      <alignment horizontal="left" vertical="top" wrapText="1"/>
    </xf>
    <xf numFmtId="166" fontId="3" fillId="0" borderId="5" xfId="1" applyNumberFormat="1" applyFont="1" applyBorder="1" applyAlignment="1">
      <alignment horizontal="left" vertical="top" wrapText="1"/>
    </xf>
    <xf numFmtId="4" fontId="25" fillId="0" borderId="5" xfId="1" applyNumberFormat="1" applyFont="1" applyBorder="1" applyAlignment="1">
      <alignment horizontal="center"/>
    </xf>
    <xf numFmtId="0" fontId="5" fillId="0" borderId="17" xfId="0" applyFont="1" applyFill="1" applyBorder="1" applyAlignment="1">
      <alignment horizontal="justify" vertical="top" wrapText="1"/>
    </xf>
    <xf numFmtId="2" fontId="3" fillId="0" borderId="18" xfId="0" applyNumberFormat="1" applyFont="1" applyFill="1" applyBorder="1" applyAlignment="1">
      <alignment horizontal="center"/>
    </xf>
    <xf numFmtId="4" fontId="4" fillId="0" borderId="20" xfId="0" applyNumberFormat="1"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xf>
    <xf numFmtId="165" fontId="3" fillId="0" borderId="0" xfId="0" applyNumberFormat="1" applyFont="1" applyAlignment="1">
      <alignment horizontal="center"/>
    </xf>
    <xf numFmtId="164" fontId="3" fillId="0" borderId="0" xfId="0" applyNumberFormat="1" applyFont="1" applyAlignment="1">
      <alignment horizontal="center"/>
    </xf>
    <xf numFmtId="164" fontId="3" fillId="0" borderId="31" xfId="0" applyNumberFormat="1" applyFont="1" applyBorder="1" applyAlignment="1">
      <alignment horizontal="center"/>
    </xf>
    <xf numFmtId="0" fontId="3" fillId="0" borderId="0" xfId="0" applyFont="1"/>
    <xf numFmtId="0" fontId="14" fillId="0" borderId="11" xfId="0" applyFont="1" applyFill="1" applyBorder="1" applyAlignment="1">
      <alignment horizontal="center" vertical="center"/>
    </xf>
    <xf numFmtId="0" fontId="30" fillId="0" borderId="0" xfId="0" applyFont="1" applyAlignment="1">
      <alignment horizontal="justify" vertical="top"/>
    </xf>
    <xf numFmtId="0" fontId="1" fillId="0" borderId="0" xfId="0" applyFont="1" applyAlignment="1">
      <alignment horizontal="justify" vertical="top"/>
    </xf>
    <xf numFmtId="0" fontId="1" fillId="0" borderId="0" xfId="0" applyFont="1" applyAlignment="1">
      <alignment vertical="top"/>
    </xf>
    <xf numFmtId="0" fontId="31" fillId="0" borderId="0" xfId="0" applyFont="1" applyAlignment="1"/>
    <xf numFmtId="0" fontId="32" fillId="0" borderId="0" xfId="0" applyFont="1" applyAlignment="1"/>
    <xf numFmtId="0" fontId="33" fillId="0" borderId="10" xfId="0" applyFont="1" applyFill="1" applyBorder="1" applyAlignment="1">
      <alignment horizontal="center" vertical="center"/>
    </xf>
    <xf numFmtId="0" fontId="14" fillId="0" borderId="11" xfId="0" applyFont="1" applyFill="1" applyBorder="1" applyAlignment="1">
      <alignment vertical="center" wrapText="1"/>
    </xf>
    <xf numFmtId="0" fontId="14" fillId="0" borderId="10" xfId="0" applyFont="1" applyFill="1" applyBorder="1" applyAlignment="1">
      <alignment vertical="center" wrapText="1"/>
    </xf>
    <xf numFmtId="49" fontId="6" fillId="0" borderId="19" xfId="3" applyNumberFormat="1" applyFont="1" applyBorder="1" applyAlignment="1">
      <alignment horizontal="justify" vertical="top" wrapText="1"/>
    </xf>
    <xf numFmtId="164" fontId="5" fillId="0" borderId="13" xfId="0" applyNumberFormat="1" applyFont="1" applyFill="1" applyBorder="1" applyAlignment="1">
      <alignment horizontal="center"/>
    </xf>
    <xf numFmtId="0" fontId="3" fillId="0" borderId="5" xfId="13" applyFont="1" applyBorder="1" applyAlignment="1">
      <alignment horizontal="justify" vertical="center" wrapText="1"/>
    </xf>
    <xf numFmtId="0" fontId="3" fillId="0" borderId="5" xfId="12" applyFont="1" applyFill="1" applyBorder="1" applyAlignment="1">
      <alignment horizontal="center"/>
    </xf>
    <xf numFmtId="0" fontId="3" fillId="0" borderId="5" xfId="12" applyFont="1" applyFill="1" applyBorder="1" applyAlignment="1">
      <alignment wrapText="1"/>
    </xf>
    <xf numFmtId="166" fontId="3" fillId="0" borderId="5" xfId="1" applyNumberFormat="1" applyFont="1" applyFill="1" applyBorder="1" applyAlignment="1" applyProtection="1">
      <protection locked="0"/>
    </xf>
    <xf numFmtId="4" fontId="3" fillId="0" borderId="9" xfId="1" applyNumberFormat="1" applyFont="1" applyFill="1" applyBorder="1" applyAlignment="1" applyProtection="1">
      <protection hidden="1"/>
    </xf>
    <xf numFmtId="166" fontId="3" fillId="0" borderId="11" xfId="1" applyNumberFormat="1" applyFont="1" applyBorder="1"/>
    <xf numFmtId="4" fontId="20" fillId="0" borderId="32" xfId="1" applyNumberFormat="1" applyFont="1" applyBorder="1" applyAlignment="1">
      <alignment vertical="top" wrapText="1"/>
    </xf>
    <xf numFmtId="0" fontId="5" fillId="0" borderId="33" xfId="0" applyFont="1" applyFill="1" applyBorder="1" applyAlignment="1">
      <alignment horizontal="left" vertical="top"/>
    </xf>
    <xf numFmtId="0" fontId="5" fillId="0" borderId="8" xfId="0" applyFont="1" applyFill="1" applyBorder="1" applyAlignment="1">
      <alignment horizontal="left" vertical="top"/>
    </xf>
    <xf numFmtId="0" fontId="5" fillId="0" borderId="34" xfId="0" applyFont="1" applyFill="1" applyBorder="1" applyAlignment="1">
      <alignment horizontal="left" vertical="top"/>
    </xf>
    <xf numFmtId="0" fontId="3" fillId="0" borderId="33" xfId="0" applyFont="1" applyFill="1" applyBorder="1" applyAlignment="1">
      <alignment vertical="top"/>
    </xf>
    <xf numFmtId="0" fontId="1" fillId="0" borderId="14" xfId="0" applyFont="1" applyBorder="1" applyAlignment="1">
      <alignment horizontal="justify" vertical="top" wrapText="1"/>
    </xf>
    <xf numFmtId="4" fontId="3" fillId="0" borderId="14" xfId="0" applyNumberFormat="1" applyFont="1" applyFill="1" applyBorder="1" applyAlignment="1">
      <alignment horizontal="center"/>
    </xf>
    <xf numFmtId="4" fontId="3" fillId="0" borderId="15" xfId="0" applyNumberFormat="1" applyFont="1" applyFill="1" applyBorder="1" applyAlignment="1">
      <alignment horizontal="center"/>
    </xf>
    <xf numFmtId="0" fontId="4" fillId="0" borderId="33" xfId="0" applyFont="1" applyFill="1" applyBorder="1" applyAlignment="1">
      <alignment horizontal="center" vertical="center"/>
    </xf>
    <xf numFmtId="0" fontId="3" fillId="0" borderId="8" xfId="0" applyFont="1" applyFill="1" applyBorder="1" applyAlignment="1">
      <alignment horizontal="left" vertical="top"/>
    </xf>
    <xf numFmtId="0" fontId="3" fillId="0" borderId="34" xfId="0" applyFont="1" applyBorder="1" applyAlignment="1">
      <alignment horizontal="left" vertical="top"/>
    </xf>
    <xf numFmtId="0" fontId="3" fillId="0" borderId="1" xfId="0" applyFont="1" applyFill="1" applyBorder="1" applyAlignment="1">
      <alignment vertical="top"/>
    </xf>
    <xf numFmtId="49" fontId="5" fillId="0" borderId="1" xfId="3" applyNumberFormat="1" applyFont="1" applyBorder="1" applyAlignment="1">
      <alignment horizontal="justify" vertical="top" wrapText="1"/>
    </xf>
    <xf numFmtId="49" fontId="5" fillId="0" borderId="8" xfId="3" applyNumberFormat="1" applyFont="1" applyBorder="1" applyAlignment="1">
      <alignment horizontal="justify" vertical="top" wrapText="1"/>
    </xf>
    <xf numFmtId="49" fontId="5" fillId="0" borderId="34" xfId="3" applyNumberFormat="1" applyFont="1" applyBorder="1" applyAlignment="1">
      <alignment horizontal="justify" vertical="top" wrapText="1"/>
    </xf>
    <xf numFmtId="49" fontId="5" fillId="0" borderId="37" xfId="3" applyNumberFormat="1" applyFont="1" applyBorder="1" applyAlignment="1">
      <alignment horizontal="left" vertical="top"/>
    </xf>
    <xf numFmtId="49" fontId="5" fillId="0" borderId="6" xfId="3" applyNumberFormat="1" applyFont="1" applyBorder="1" applyAlignment="1">
      <alignment horizontal="left" vertical="top"/>
    </xf>
    <xf numFmtId="49" fontId="5" fillId="0" borderId="8" xfId="3" applyNumberFormat="1" applyFont="1" applyBorder="1" applyAlignment="1">
      <alignment horizontal="left" vertical="top"/>
    </xf>
    <xf numFmtId="49" fontId="5" fillId="0" borderId="28" xfId="3" applyNumberFormat="1" applyFont="1" applyBorder="1" applyAlignment="1">
      <alignment horizontal="left" vertical="top"/>
    </xf>
    <xf numFmtId="49" fontId="5" fillId="0" borderId="28" xfId="3" applyNumberFormat="1" applyFont="1" applyBorder="1" applyAlignment="1">
      <alignment horizontal="justify" vertical="top" wrapText="1"/>
    </xf>
    <xf numFmtId="49" fontId="5" fillId="0" borderId="1" xfId="6" applyNumberFormat="1" applyFont="1" applyBorder="1" applyAlignment="1" applyProtection="1">
      <alignment horizontal="left" vertical="top" wrapText="1"/>
      <protection locked="0"/>
    </xf>
    <xf numFmtId="49" fontId="5" fillId="0" borderId="36" xfId="6" applyNumberFormat="1" applyFont="1" applyBorder="1" applyAlignment="1" applyProtection="1">
      <alignment horizontal="left" vertical="top" wrapText="1"/>
      <protection locked="0"/>
    </xf>
    <xf numFmtId="49" fontId="5" fillId="0" borderId="37" xfId="3" applyNumberFormat="1" applyFont="1" applyBorder="1" applyAlignment="1">
      <alignment horizontal="justify" vertical="top" wrapText="1"/>
    </xf>
    <xf numFmtId="49" fontId="5" fillId="0" borderId="6" xfId="3" applyNumberFormat="1" applyFont="1" applyBorder="1" applyAlignment="1">
      <alignment horizontal="justify" vertical="top" wrapText="1"/>
    </xf>
    <xf numFmtId="49" fontId="5" fillId="0" borderId="36" xfId="3" applyNumberFormat="1" applyFont="1" applyBorder="1" applyAlignment="1">
      <alignment horizontal="justify" vertical="top" wrapText="1"/>
    </xf>
    <xf numFmtId="49" fontId="5" fillId="0" borderId="37" xfId="3" applyNumberFormat="1" applyFont="1" applyBorder="1" applyAlignment="1">
      <alignment vertical="top"/>
    </xf>
    <xf numFmtId="49" fontId="5" fillId="0" borderId="6" xfId="3" applyNumberFormat="1" applyFont="1" applyBorder="1" applyAlignment="1">
      <alignment vertical="top"/>
    </xf>
    <xf numFmtId="49" fontId="5" fillId="0" borderId="28" xfId="3" applyNumberFormat="1" applyFont="1" applyBorder="1" applyAlignment="1">
      <alignment vertical="top"/>
    </xf>
    <xf numFmtId="49" fontId="5" fillId="0" borderId="8" xfId="3" applyNumberFormat="1" applyFont="1" applyBorder="1" applyAlignment="1">
      <alignment vertical="top"/>
    </xf>
    <xf numFmtId="49" fontId="5" fillId="0" borderId="34" xfId="3" applyNumberFormat="1" applyFont="1" applyBorder="1" applyAlignment="1">
      <alignment vertical="top"/>
    </xf>
    <xf numFmtId="0" fontId="4" fillId="0" borderId="37" xfId="1" applyFont="1" applyBorder="1" applyAlignment="1">
      <alignment horizontal="left" vertical="top"/>
    </xf>
    <xf numFmtId="0" fontId="4" fillId="0" borderId="6" xfId="1" applyFont="1" applyBorder="1" applyAlignment="1">
      <alignment horizontal="left" vertical="top"/>
    </xf>
    <xf numFmtId="16" fontId="4" fillId="0" borderId="6" xfId="1" applyNumberFormat="1" applyFont="1" applyBorder="1" applyAlignment="1">
      <alignment horizontal="left" vertical="top"/>
    </xf>
    <xf numFmtId="16" fontId="4" fillId="0" borderId="8" xfId="1" applyNumberFormat="1" applyFont="1" applyBorder="1" applyAlignment="1">
      <alignment horizontal="left" vertical="top"/>
    </xf>
    <xf numFmtId="0" fontId="4" fillId="0" borderId="28" xfId="1" applyFont="1" applyBorder="1" applyAlignment="1">
      <alignment horizontal="left" vertical="top"/>
    </xf>
    <xf numFmtId="0" fontId="3" fillId="0" borderId="6" xfId="1" applyFont="1" applyBorder="1" applyAlignment="1">
      <alignment horizontal="left" vertical="top"/>
    </xf>
    <xf numFmtId="0" fontId="3" fillId="0" borderId="8" xfId="1" applyFont="1" applyBorder="1" applyAlignment="1">
      <alignment horizontal="left" vertical="top"/>
    </xf>
    <xf numFmtId="0" fontId="3" fillId="0" borderId="34" xfId="1" applyFont="1" applyBorder="1" applyAlignment="1">
      <alignment horizontal="left" vertical="top"/>
    </xf>
    <xf numFmtId="166" fontId="3" fillId="0" borderId="33" xfId="1" applyNumberFormat="1" applyFont="1" applyBorder="1" applyAlignment="1">
      <alignment horizontal="right" vertical="top"/>
    </xf>
    <xf numFmtId="166" fontId="3" fillId="0" borderId="34" xfId="1" applyNumberFormat="1" applyFont="1" applyBorder="1" applyAlignment="1">
      <alignment horizontal="right" vertical="top"/>
    </xf>
    <xf numFmtId="166" fontId="4" fillId="0" borderId="33" xfId="1" applyNumberFormat="1" applyFont="1" applyBorder="1" applyAlignment="1">
      <alignment horizontal="right" vertical="top"/>
    </xf>
    <xf numFmtId="166" fontId="4" fillId="0" borderId="1" xfId="1" applyNumberFormat="1" applyFont="1" applyBorder="1" applyAlignment="1">
      <alignment horizontal="right" vertical="top"/>
    </xf>
    <xf numFmtId="166" fontId="4" fillId="0" borderId="36" xfId="1" applyNumberFormat="1" applyFont="1" applyBorder="1" applyAlignment="1">
      <alignment horizontal="right" vertical="top"/>
    </xf>
    <xf numFmtId="0" fontId="4" fillId="0" borderId="37" xfId="1" applyFont="1" applyBorder="1" applyAlignment="1">
      <alignment vertical="top"/>
    </xf>
    <xf numFmtId="0" fontId="4" fillId="0" borderId="28" xfId="1" applyFont="1" applyBorder="1" applyAlignment="1">
      <alignment vertical="top"/>
    </xf>
    <xf numFmtId="0" fontId="4" fillId="0" borderId="36" xfId="1" applyFont="1" applyBorder="1" applyAlignment="1">
      <alignment vertical="top"/>
    </xf>
    <xf numFmtId="166" fontId="4" fillId="0" borderId="37" xfId="1" applyNumberFormat="1" applyFont="1" applyFill="1" applyBorder="1" applyAlignment="1">
      <alignment horizontal="right" vertical="top" wrapText="1"/>
    </xf>
    <xf numFmtId="166" fontId="4" fillId="0" borderId="6" xfId="1" applyNumberFormat="1" applyFont="1" applyFill="1" applyBorder="1" applyAlignment="1">
      <alignment horizontal="right" vertical="top" wrapText="1"/>
    </xf>
    <xf numFmtId="166" fontId="4" fillId="0" borderId="8" xfId="1" applyNumberFormat="1" applyFont="1" applyFill="1" applyBorder="1" applyAlignment="1">
      <alignment horizontal="right" vertical="top" wrapText="1"/>
    </xf>
    <xf numFmtId="166" fontId="4" fillId="0" borderId="28" xfId="1" applyNumberFormat="1" applyFont="1" applyFill="1" applyBorder="1" applyAlignment="1">
      <alignment horizontal="right" vertical="center" wrapText="1"/>
    </xf>
    <xf numFmtId="166" fontId="4" fillId="0" borderId="34" xfId="1" applyNumberFormat="1" applyFont="1" applyFill="1" applyBorder="1" applyAlignment="1">
      <alignment horizontal="right" vertical="top" wrapText="1"/>
    </xf>
    <xf numFmtId="0" fontId="24" fillId="0" borderId="35" xfId="3" applyFont="1" applyBorder="1"/>
    <xf numFmtId="0" fontId="5" fillId="0" borderId="2" xfId="0" quotePrefix="1" applyFont="1" applyBorder="1" applyAlignment="1">
      <alignment horizontal="justify" vertical="top" wrapText="1"/>
    </xf>
    <xf numFmtId="0" fontId="14" fillId="0" borderId="19" xfId="0" applyFont="1" applyFill="1" applyBorder="1" applyAlignment="1">
      <alignment horizontal="center"/>
    </xf>
    <xf numFmtId="0" fontId="14" fillId="0" borderId="18" xfId="0" applyFont="1" applyFill="1" applyBorder="1" applyAlignment="1">
      <alignment horizont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19" fillId="0" borderId="11" xfId="0" applyFont="1" applyBorder="1" applyAlignment="1">
      <alignment horizontal="left"/>
    </xf>
  </cellXfs>
  <cellStyles count="19">
    <cellStyle name="Comma 2 4" xfId="7"/>
    <cellStyle name="Normal 14" xfId="15"/>
    <cellStyle name="Normal 2" xfId="2"/>
    <cellStyle name="Normal 2 2" xfId="18"/>
    <cellStyle name="Normal 2 3" xfId="8"/>
    <cellStyle name="Normal 2 4 8" xfId="9"/>
    <cellStyle name="Normal 2 6" xfId="17"/>
    <cellStyle name="Normal 3 9" xfId="6"/>
    <cellStyle name="Normal 4" xfId="5"/>
    <cellStyle name="Normalno" xfId="0" builtinId="0"/>
    <cellStyle name="Normalno 10" xfId="3"/>
    <cellStyle name="Normalno 2" xfId="1"/>
    <cellStyle name="Normalno 2 2" xfId="12"/>
    <cellStyle name="Normalno 2 3" xfId="14"/>
    <cellStyle name="Normalno 3" xfId="11"/>
    <cellStyle name="Normalno 3 2" xfId="13"/>
    <cellStyle name="Zarez 2" xfId="10"/>
    <cellStyle name="Zarez 3" xfId="16"/>
    <cellStyle name="Zarez 5" xfId="4"/>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29"/>
  <sheetViews>
    <sheetView tabSelected="1" workbookViewId="0">
      <selection activeCell="B17" activeCellId="1" sqref="B17"/>
    </sheetView>
  </sheetViews>
  <sheetFormatPr defaultRowHeight="15" x14ac:dyDescent="0.25"/>
  <cols>
    <col min="2" max="2" width="102.5703125" style="453" customWidth="1"/>
  </cols>
  <sheetData>
    <row r="1" spans="2:2" x14ac:dyDescent="0.25">
      <c r="B1" s="454" t="s">
        <v>316</v>
      </c>
    </row>
    <row r="3" spans="2:2" ht="25.5" x14ac:dyDescent="0.25">
      <c r="B3" s="450" t="s">
        <v>289</v>
      </c>
    </row>
    <row r="4" spans="2:2" ht="89.25" x14ac:dyDescent="0.25">
      <c r="B4" s="450" t="s">
        <v>290</v>
      </c>
    </row>
    <row r="5" spans="2:2" ht="25.5" x14ac:dyDescent="0.25">
      <c r="B5" s="451" t="s">
        <v>291</v>
      </c>
    </row>
    <row r="6" spans="2:2" ht="51" x14ac:dyDescent="0.25">
      <c r="B6" s="451" t="s">
        <v>292</v>
      </c>
    </row>
    <row r="7" spans="2:2" ht="51" x14ac:dyDescent="0.25">
      <c r="B7" s="451" t="s">
        <v>293</v>
      </c>
    </row>
    <row r="8" spans="2:2" ht="25.5" x14ac:dyDescent="0.25">
      <c r="B8" s="451" t="s">
        <v>294</v>
      </c>
    </row>
    <row r="9" spans="2:2" ht="25.5" x14ac:dyDescent="0.25">
      <c r="B9" s="451" t="s">
        <v>295</v>
      </c>
    </row>
    <row r="10" spans="2:2" ht="25.5" x14ac:dyDescent="0.25">
      <c r="B10" s="451" t="s">
        <v>296</v>
      </c>
    </row>
    <row r="11" spans="2:2" ht="25.5" x14ac:dyDescent="0.25">
      <c r="B11" s="451" t="s">
        <v>297</v>
      </c>
    </row>
    <row r="12" spans="2:2" ht="25.5" x14ac:dyDescent="0.25">
      <c r="B12" s="451" t="s">
        <v>298</v>
      </c>
    </row>
    <row r="13" spans="2:2" x14ac:dyDescent="0.25">
      <c r="B13" s="451" t="s">
        <v>299</v>
      </c>
    </row>
    <row r="14" spans="2:2" ht="63.75" x14ac:dyDescent="0.25">
      <c r="B14" s="451" t="s">
        <v>300</v>
      </c>
    </row>
    <row r="15" spans="2:2" x14ac:dyDescent="0.25">
      <c r="B15" s="451" t="s">
        <v>301</v>
      </c>
    </row>
    <row r="16" spans="2:2" ht="25.5" x14ac:dyDescent="0.25">
      <c r="B16" s="451" t="s">
        <v>315</v>
      </c>
    </row>
    <row r="17" spans="2:2" ht="38.25" x14ac:dyDescent="0.25">
      <c r="B17" s="451" t="s">
        <v>302</v>
      </c>
    </row>
    <row r="18" spans="2:2" ht="25.5" x14ac:dyDescent="0.25">
      <c r="B18" s="451" t="s">
        <v>303</v>
      </c>
    </row>
    <row r="19" spans="2:2" ht="25.5" x14ac:dyDescent="0.25">
      <c r="B19" s="451" t="s">
        <v>304</v>
      </c>
    </row>
    <row r="20" spans="2:2" x14ac:dyDescent="0.25">
      <c r="B20" s="452" t="s">
        <v>305</v>
      </c>
    </row>
    <row r="21" spans="2:2" ht="63.75" x14ac:dyDescent="0.25">
      <c r="B21" s="451" t="s">
        <v>306</v>
      </c>
    </row>
    <row r="22" spans="2:2" ht="25.5" x14ac:dyDescent="0.25">
      <c r="B22" s="451" t="s">
        <v>307</v>
      </c>
    </row>
    <row r="23" spans="2:2" ht="25.5" x14ac:dyDescent="0.25">
      <c r="B23" s="451" t="s">
        <v>308</v>
      </c>
    </row>
    <row r="24" spans="2:2" ht="38.25" x14ac:dyDescent="0.25">
      <c r="B24" s="451" t="s">
        <v>309</v>
      </c>
    </row>
    <row r="25" spans="2:2" ht="25.5" x14ac:dyDescent="0.25">
      <c r="B25" s="451" t="s">
        <v>310</v>
      </c>
    </row>
    <row r="26" spans="2:2" ht="44.25" customHeight="1" x14ac:dyDescent="0.25">
      <c r="B26" s="451" t="s">
        <v>311</v>
      </c>
    </row>
    <row r="27" spans="2:2" ht="51" x14ac:dyDescent="0.25">
      <c r="B27" s="451" t="s">
        <v>312</v>
      </c>
    </row>
    <row r="28" spans="2:2" ht="51" x14ac:dyDescent="0.25">
      <c r="B28" s="451" t="s">
        <v>313</v>
      </c>
    </row>
    <row r="29" spans="2:2" ht="38.25" x14ac:dyDescent="0.25">
      <c r="B29" s="451" t="s">
        <v>314</v>
      </c>
    </row>
  </sheetData>
  <pageMargins left="0.9055118110236221" right="0.70866141732283472" top="0.94488188976377963" bottom="0.74803149606299213" header="0.31496062992125984" footer="0.31496062992125984"/>
  <pageSetup paperSize="9" scale="75" fitToHeight="0" orientation="portrait" r:id="rId1"/>
  <headerFooter>
    <oddHeader>&amp;L&amp;"Arial,Uobičajeno"&amp;8GRAĐEVINSKI STUDIO d.o.o.
Kruno Bojčić,mag.ing.aedif.&amp;C&amp;"Arial,Uobičajeno"&amp;8 TROŠKOVNIK T.D. 01-10/21-T&amp;R&amp;"Arial,Uobičajeno"&amp;8UREĐENJE OKOLIŠA  OP
 I SANITARNOG ČVORA</oddHeader>
    <oddFooter>&amp;R&amp;"Arial,Uobičajeno"&amp;8 Stranica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opLeftCell="A44" zoomScale="85" zoomScaleNormal="85" workbookViewId="0">
      <selection activeCell="B17" activeCellId="1" sqref="B17"/>
    </sheetView>
  </sheetViews>
  <sheetFormatPr defaultRowHeight="12" x14ac:dyDescent="0.2"/>
  <cols>
    <col min="1" max="1" width="5" style="4" customWidth="1"/>
    <col min="2" max="2" width="41.85546875" style="6" customWidth="1"/>
    <col min="3" max="3" width="6.28515625" style="7" customWidth="1"/>
    <col min="4" max="4" width="7.7109375" style="7" customWidth="1"/>
    <col min="5" max="5" width="11.28515625" style="8" customWidth="1"/>
    <col min="6" max="6" width="11.7109375" style="8" customWidth="1"/>
    <col min="7" max="7" width="8.140625" style="4" customWidth="1"/>
    <col min="8" max="16384" width="9.140625" style="4"/>
  </cols>
  <sheetData>
    <row r="1" spans="1:6" ht="13.5" thickBot="1" x14ac:dyDescent="0.25">
      <c r="A1" s="122" t="s">
        <v>22</v>
      </c>
      <c r="B1" s="92" t="s">
        <v>49</v>
      </c>
      <c r="C1" s="93"/>
      <c r="D1" s="93"/>
      <c r="E1" s="94"/>
      <c r="F1" s="95"/>
    </row>
    <row r="2" spans="1:6" ht="20.100000000000001" customHeight="1" thickBot="1" x14ac:dyDescent="0.25">
      <c r="A2" s="455" t="s">
        <v>0</v>
      </c>
      <c r="B2" s="19" t="s">
        <v>1</v>
      </c>
      <c r="C2" s="20" t="s">
        <v>2</v>
      </c>
      <c r="D2" s="20" t="s">
        <v>3</v>
      </c>
      <c r="E2" s="21" t="s">
        <v>4</v>
      </c>
      <c r="F2" s="22" t="s">
        <v>5</v>
      </c>
    </row>
    <row r="3" spans="1:6" ht="12.75" thickBot="1" x14ac:dyDescent="0.25"/>
    <row r="4" spans="1:6" ht="13.5" thickBot="1" x14ac:dyDescent="0.25">
      <c r="A4" s="55" t="s">
        <v>22</v>
      </c>
      <c r="B4" s="51" t="s">
        <v>49</v>
      </c>
      <c r="C4" s="52"/>
      <c r="D4" s="52"/>
      <c r="E4" s="53"/>
      <c r="F4" s="54"/>
    </row>
    <row r="5" spans="1:6" ht="20.100000000000001" customHeight="1" thickBot="1" x14ac:dyDescent="0.25">
      <c r="A5" s="13" t="s">
        <v>24</v>
      </c>
      <c r="B5" s="14" t="s">
        <v>25</v>
      </c>
      <c r="C5" s="15"/>
      <c r="D5" s="15"/>
      <c r="E5" s="16"/>
      <c r="F5" s="17"/>
    </row>
    <row r="6" spans="1:6" ht="52.5" customHeight="1" x14ac:dyDescent="0.2">
      <c r="A6" s="474"/>
      <c r="B6" s="36" t="s">
        <v>33</v>
      </c>
      <c r="C6" s="33"/>
      <c r="D6" s="33"/>
      <c r="E6" s="34"/>
      <c r="F6" s="35"/>
    </row>
    <row r="7" spans="1:6" ht="34.5" customHeight="1" x14ac:dyDescent="0.2">
      <c r="A7" s="468" t="s">
        <v>6</v>
      </c>
      <c r="B7" s="37" t="s">
        <v>35</v>
      </c>
      <c r="C7" s="10" t="s">
        <v>39</v>
      </c>
      <c r="D7" s="78">
        <v>1</v>
      </c>
      <c r="E7" s="378"/>
      <c r="F7" s="40">
        <f t="shared" ref="F7:F14" si="0">D7*E7</f>
        <v>0</v>
      </c>
    </row>
    <row r="8" spans="1:6" ht="44.25" customHeight="1" x14ac:dyDescent="0.2">
      <c r="A8" s="468" t="s">
        <v>8</v>
      </c>
      <c r="B8" s="37" t="s">
        <v>184</v>
      </c>
      <c r="C8" s="10" t="s">
        <v>7</v>
      </c>
      <c r="D8" s="78">
        <v>5.15</v>
      </c>
      <c r="E8" s="378"/>
      <c r="F8" s="40">
        <f t="shared" si="0"/>
        <v>0</v>
      </c>
    </row>
    <row r="9" spans="1:6" ht="53.25" customHeight="1" x14ac:dyDescent="0.2">
      <c r="A9" s="468" t="s">
        <v>9</v>
      </c>
      <c r="B9" s="39" t="s">
        <v>185</v>
      </c>
      <c r="C9" s="10" t="s">
        <v>15</v>
      </c>
      <c r="D9" s="78">
        <v>42</v>
      </c>
      <c r="E9" s="378"/>
      <c r="F9" s="40">
        <f t="shared" si="0"/>
        <v>0</v>
      </c>
    </row>
    <row r="10" spans="1:6" ht="66.75" customHeight="1" x14ac:dyDescent="0.2">
      <c r="A10" s="468" t="s">
        <v>10</v>
      </c>
      <c r="B10" s="39" t="s">
        <v>186</v>
      </c>
      <c r="C10" s="2" t="s">
        <v>15</v>
      </c>
      <c r="D10" s="84">
        <v>68</v>
      </c>
      <c r="E10" s="379"/>
      <c r="F10" s="40">
        <f t="shared" si="0"/>
        <v>0</v>
      </c>
    </row>
    <row r="11" spans="1:6" ht="47.25" customHeight="1" x14ac:dyDescent="0.2">
      <c r="A11" s="468" t="s">
        <v>11</v>
      </c>
      <c r="B11" s="38" t="s">
        <v>187</v>
      </c>
      <c r="C11" s="2" t="s">
        <v>20</v>
      </c>
      <c r="D11" s="84">
        <v>1</v>
      </c>
      <c r="E11" s="379"/>
      <c r="F11" s="40">
        <f t="shared" si="0"/>
        <v>0</v>
      </c>
    </row>
    <row r="12" spans="1:6" ht="38.25" customHeight="1" x14ac:dyDescent="0.2">
      <c r="A12" s="468" t="s">
        <v>12</v>
      </c>
      <c r="B12" s="39" t="s">
        <v>188</v>
      </c>
      <c r="C12" s="2" t="s">
        <v>7</v>
      </c>
      <c r="D12" s="84">
        <v>3.5</v>
      </c>
      <c r="E12" s="379"/>
      <c r="F12" s="40">
        <f t="shared" si="0"/>
        <v>0</v>
      </c>
    </row>
    <row r="13" spans="1:6" ht="51.75" customHeight="1" x14ac:dyDescent="0.2">
      <c r="A13" s="475" t="s">
        <v>13</v>
      </c>
      <c r="B13" s="380" t="s">
        <v>189</v>
      </c>
      <c r="C13" s="2" t="s">
        <v>7</v>
      </c>
      <c r="D13" s="84">
        <v>12</v>
      </c>
      <c r="E13" s="379"/>
      <c r="F13" s="40">
        <f t="shared" si="0"/>
        <v>0</v>
      </c>
    </row>
    <row r="14" spans="1:6" s="448" customFormat="1" ht="79.5" customHeight="1" thickBot="1" x14ac:dyDescent="0.25">
      <c r="A14" s="476" t="s">
        <v>14</v>
      </c>
      <c r="B14" s="443" t="s">
        <v>284</v>
      </c>
      <c r="C14" s="444" t="s">
        <v>20</v>
      </c>
      <c r="D14" s="445">
        <v>1</v>
      </c>
      <c r="E14" s="446"/>
      <c r="F14" s="447">
        <f t="shared" si="0"/>
        <v>0</v>
      </c>
    </row>
    <row r="15" spans="1:6" s="5" customFormat="1" ht="21.75" customHeight="1" thickBot="1" x14ac:dyDescent="0.25">
      <c r="A15" s="13" t="str">
        <f>A5</f>
        <v>A.I.</v>
      </c>
      <c r="B15" s="14" t="s">
        <v>32</v>
      </c>
      <c r="C15" s="15"/>
      <c r="D15" s="15"/>
      <c r="E15" s="16"/>
      <c r="F15" s="41">
        <f>SUM(F7:F14)</f>
        <v>0</v>
      </c>
    </row>
    <row r="16" spans="1:6" s="5" customFormat="1" ht="21.75" customHeight="1" thickBot="1" x14ac:dyDescent="0.25">
      <c r="A16" s="27"/>
      <c r="B16" s="28"/>
      <c r="C16" s="7"/>
      <c r="D16" s="7"/>
      <c r="E16" s="8"/>
      <c r="F16" s="29"/>
    </row>
    <row r="17" spans="1:6" ht="12.75" thickBot="1" x14ac:dyDescent="0.25">
      <c r="A17" s="13" t="s">
        <v>28</v>
      </c>
      <c r="B17" s="14" t="s">
        <v>29</v>
      </c>
      <c r="C17" s="15"/>
      <c r="D17" s="15"/>
      <c r="E17" s="31"/>
      <c r="F17" s="32"/>
    </row>
    <row r="18" spans="1:6" ht="162" customHeight="1" x14ac:dyDescent="0.2">
      <c r="A18" s="30" t="s">
        <v>6</v>
      </c>
      <c r="B18" s="381" t="s">
        <v>194</v>
      </c>
      <c r="C18" s="10" t="s">
        <v>7</v>
      </c>
      <c r="D18" s="10">
        <v>70</v>
      </c>
      <c r="E18" s="11"/>
      <c r="F18" s="12">
        <f t="shared" ref="F18:F28" si="1">D18*E18</f>
        <v>0</v>
      </c>
    </row>
    <row r="19" spans="1:6" ht="91.5" customHeight="1" x14ac:dyDescent="0.2">
      <c r="A19" s="30" t="s">
        <v>8</v>
      </c>
      <c r="B19" s="45" t="s">
        <v>199</v>
      </c>
      <c r="C19" s="10" t="s">
        <v>7</v>
      </c>
      <c r="D19" s="10">
        <v>16.5</v>
      </c>
      <c r="E19" s="11"/>
      <c r="F19" s="12">
        <f t="shared" si="1"/>
        <v>0</v>
      </c>
    </row>
    <row r="20" spans="1:6" ht="69" customHeight="1" x14ac:dyDescent="0.2">
      <c r="A20" s="30" t="s">
        <v>9</v>
      </c>
      <c r="B20" s="45" t="s">
        <v>190</v>
      </c>
      <c r="C20" s="10" t="s">
        <v>7</v>
      </c>
      <c r="D20" s="10">
        <v>6.5</v>
      </c>
      <c r="E20" s="11"/>
      <c r="F20" s="12">
        <f t="shared" si="1"/>
        <v>0</v>
      </c>
    </row>
    <row r="21" spans="1:6" ht="69" customHeight="1" x14ac:dyDescent="0.2">
      <c r="A21" s="30" t="s">
        <v>10</v>
      </c>
      <c r="B21" s="45" t="s">
        <v>192</v>
      </c>
      <c r="C21" s="10" t="s">
        <v>7</v>
      </c>
      <c r="D21" s="10">
        <v>5</v>
      </c>
      <c r="E21" s="11"/>
      <c r="F21" s="12">
        <f t="shared" si="1"/>
        <v>0</v>
      </c>
    </row>
    <row r="22" spans="1:6" ht="74.25" customHeight="1" x14ac:dyDescent="0.2">
      <c r="A22" s="30" t="s">
        <v>11</v>
      </c>
      <c r="B22" s="45" t="s">
        <v>195</v>
      </c>
      <c r="C22" s="10" t="s">
        <v>7</v>
      </c>
      <c r="D22" s="10">
        <v>8.5</v>
      </c>
      <c r="E22" s="11"/>
      <c r="F22" s="12">
        <f t="shared" si="1"/>
        <v>0</v>
      </c>
    </row>
    <row r="23" spans="1:6" ht="102" customHeight="1" x14ac:dyDescent="0.2">
      <c r="A23" s="30" t="s">
        <v>12</v>
      </c>
      <c r="B23" s="45" t="s">
        <v>191</v>
      </c>
      <c r="C23" s="42" t="s">
        <v>15</v>
      </c>
      <c r="D23" s="85">
        <v>250</v>
      </c>
      <c r="E23" s="43"/>
      <c r="F23" s="3">
        <f t="shared" si="1"/>
        <v>0</v>
      </c>
    </row>
    <row r="24" spans="1:6" ht="106.5" customHeight="1" x14ac:dyDescent="0.2">
      <c r="A24" s="30" t="s">
        <v>13</v>
      </c>
      <c r="B24" s="45" t="s">
        <v>193</v>
      </c>
      <c r="C24" s="42" t="s">
        <v>15</v>
      </c>
      <c r="D24" s="42">
        <v>12.5</v>
      </c>
      <c r="E24" s="43"/>
      <c r="F24" s="3">
        <f t="shared" si="1"/>
        <v>0</v>
      </c>
    </row>
    <row r="25" spans="1:6" ht="130.5" customHeight="1" x14ac:dyDescent="0.2">
      <c r="A25" s="30" t="s">
        <v>14</v>
      </c>
      <c r="B25" s="45" t="s">
        <v>196</v>
      </c>
      <c r="C25" s="42" t="s">
        <v>7</v>
      </c>
      <c r="D25" s="42">
        <v>50</v>
      </c>
      <c r="E25" s="43"/>
      <c r="F25" s="3">
        <f t="shared" si="1"/>
        <v>0</v>
      </c>
    </row>
    <row r="26" spans="1:6" ht="120.75" customHeight="1" x14ac:dyDescent="0.2">
      <c r="A26" s="30" t="s">
        <v>17</v>
      </c>
      <c r="B26" s="45" t="s">
        <v>197</v>
      </c>
      <c r="C26" s="42" t="s">
        <v>7</v>
      </c>
      <c r="D26" s="42">
        <v>3</v>
      </c>
      <c r="E26" s="43"/>
      <c r="F26" s="3">
        <f t="shared" si="1"/>
        <v>0</v>
      </c>
    </row>
    <row r="27" spans="1:6" ht="93" customHeight="1" x14ac:dyDescent="0.2">
      <c r="A27" s="30" t="s">
        <v>18</v>
      </c>
      <c r="B27" s="45" t="s">
        <v>204</v>
      </c>
      <c r="C27" s="42" t="s">
        <v>7</v>
      </c>
      <c r="D27" s="42">
        <v>6.5</v>
      </c>
      <c r="E27" s="43"/>
      <c r="F27" s="25">
        <f t="shared" si="1"/>
        <v>0</v>
      </c>
    </row>
    <row r="28" spans="1:6" ht="48.75" customHeight="1" x14ac:dyDescent="0.2">
      <c r="A28" s="30" t="s">
        <v>226</v>
      </c>
      <c r="B28" s="382" t="s">
        <v>200</v>
      </c>
      <c r="C28" s="42" t="s">
        <v>15</v>
      </c>
      <c r="D28" s="42">
        <v>85</v>
      </c>
      <c r="E28" s="43"/>
      <c r="F28" s="25">
        <f t="shared" si="1"/>
        <v>0</v>
      </c>
    </row>
    <row r="29" spans="1:6" ht="69.75" customHeight="1" x14ac:dyDescent="0.2">
      <c r="A29" s="30" t="s">
        <v>37</v>
      </c>
      <c r="B29" s="46" t="s">
        <v>198</v>
      </c>
      <c r="C29" s="42" t="s">
        <v>15</v>
      </c>
      <c r="D29" s="42">
        <v>21.05</v>
      </c>
      <c r="E29" s="43"/>
      <c r="F29" s="25">
        <f t="shared" ref="F29:F32" si="2">D29*E29</f>
        <v>0</v>
      </c>
    </row>
    <row r="30" spans="1:6" ht="69" customHeight="1" x14ac:dyDescent="0.2">
      <c r="A30" s="30" t="s">
        <v>38</v>
      </c>
      <c r="B30" s="46" t="s">
        <v>201</v>
      </c>
      <c r="C30" s="42" t="s">
        <v>15</v>
      </c>
      <c r="D30" s="42">
        <v>82</v>
      </c>
      <c r="E30" s="43"/>
      <c r="F30" s="25">
        <f t="shared" si="2"/>
        <v>0</v>
      </c>
    </row>
    <row r="31" spans="1:6" ht="96.75" customHeight="1" x14ac:dyDescent="0.2">
      <c r="A31" s="477" t="s">
        <v>40</v>
      </c>
      <c r="B31" s="383" t="s">
        <v>202</v>
      </c>
      <c r="C31" s="42" t="s">
        <v>36</v>
      </c>
      <c r="D31" s="42">
        <v>5</v>
      </c>
      <c r="E31" s="43"/>
      <c r="F31" s="3">
        <f t="shared" si="2"/>
        <v>0</v>
      </c>
    </row>
    <row r="32" spans="1:6" ht="138.75" customHeight="1" x14ac:dyDescent="0.2">
      <c r="A32" s="30" t="s">
        <v>227</v>
      </c>
      <c r="B32" s="384" t="s">
        <v>203</v>
      </c>
      <c r="C32" s="42" t="s">
        <v>36</v>
      </c>
      <c r="D32" s="42">
        <v>5</v>
      </c>
      <c r="E32" s="43"/>
      <c r="F32" s="25">
        <f t="shared" si="2"/>
        <v>0</v>
      </c>
    </row>
    <row r="33" spans="1:6" ht="130.5" customHeight="1" thickBot="1" x14ac:dyDescent="0.25">
      <c r="A33" s="30" t="s">
        <v>228</v>
      </c>
      <c r="B33" s="46" t="s">
        <v>21</v>
      </c>
      <c r="C33" s="42" t="s">
        <v>7</v>
      </c>
      <c r="D33" s="42">
        <v>135</v>
      </c>
      <c r="E33" s="43"/>
      <c r="F33" s="25">
        <f>D33*E33</f>
        <v>0</v>
      </c>
    </row>
    <row r="34" spans="1:6" ht="12.75" thickBot="1" x14ac:dyDescent="0.25">
      <c r="A34" s="13" t="str">
        <f>A17</f>
        <v>A.II.</v>
      </c>
      <c r="B34" s="14" t="s">
        <v>31</v>
      </c>
      <c r="C34" s="15"/>
      <c r="D34" s="44"/>
      <c r="E34" s="31"/>
      <c r="F34" s="26">
        <f>SUM(F18:F33)</f>
        <v>0</v>
      </c>
    </row>
    <row r="35" spans="1:6" ht="12.75" thickBot="1" x14ac:dyDescent="0.25"/>
    <row r="36" spans="1:6" ht="12.75" thickBot="1" x14ac:dyDescent="0.25">
      <c r="A36" s="13" t="s">
        <v>27</v>
      </c>
      <c r="B36" s="14" t="s">
        <v>16</v>
      </c>
      <c r="C36" s="15"/>
      <c r="D36" s="15"/>
      <c r="E36" s="31"/>
      <c r="F36" s="32"/>
    </row>
    <row r="37" spans="1:6" ht="105.75" customHeight="1" x14ac:dyDescent="0.2">
      <c r="A37" s="30" t="s">
        <v>6</v>
      </c>
      <c r="B37" s="47" t="s">
        <v>206</v>
      </c>
      <c r="C37" s="10" t="s">
        <v>15</v>
      </c>
      <c r="D37" s="10">
        <v>21.05</v>
      </c>
      <c r="E37" s="11"/>
      <c r="F37" s="12">
        <f t="shared" ref="F37:F45" si="3">D37*E37</f>
        <v>0</v>
      </c>
    </row>
    <row r="38" spans="1:6" ht="102" customHeight="1" x14ac:dyDescent="0.2">
      <c r="A38" s="30" t="s">
        <v>8</v>
      </c>
      <c r="B38" s="47" t="s">
        <v>205</v>
      </c>
      <c r="C38" s="10" t="s">
        <v>7</v>
      </c>
      <c r="D38" s="10">
        <v>2.2999999999999998</v>
      </c>
      <c r="E38" s="11"/>
      <c r="F38" s="12">
        <f t="shared" si="3"/>
        <v>0</v>
      </c>
    </row>
    <row r="39" spans="1:6" ht="116.25" customHeight="1" x14ac:dyDescent="0.2">
      <c r="A39" s="30" t="s">
        <v>9</v>
      </c>
      <c r="B39" s="48" t="s">
        <v>223</v>
      </c>
      <c r="C39" s="10" t="s">
        <v>15</v>
      </c>
      <c r="D39" s="10">
        <v>215</v>
      </c>
      <c r="E39" s="11"/>
      <c r="F39" s="12">
        <f t="shared" si="3"/>
        <v>0</v>
      </c>
    </row>
    <row r="40" spans="1:6" ht="110.25" customHeight="1" x14ac:dyDescent="0.2">
      <c r="A40" s="30" t="s">
        <v>10</v>
      </c>
      <c r="B40" s="47" t="s">
        <v>224</v>
      </c>
      <c r="C40" s="10" t="s">
        <v>7</v>
      </c>
      <c r="D40" s="10">
        <v>0.7</v>
      </c>
      <c r="E40" s="11"/>
      <c r="F40" s="12">
        <f t="shared" si="3"/>
        <v>0</v>
      </c>
    </row>
    <row r="41" spans="1:6" ht="138" customHeight="1" x14ac:dyDescent="0.2">
      <c r="A41" s="30" t="s">
        <v>11</v>
      </c>
      <c r="B41" s="47" t="s">
        <v>207</v>
      </c>
      <c r="C41" s="10" t="s">
        <v>15</v>
      </c>
      <c r="D41" s="10">
        <v>5</v>
      </c>
      <c r="E41" s="11"/>
      <c r="F41" s="12">
        <f t="shared" si="3"/>
        <v>0</v>
      </c>
    </row>
    <row r="42" spans="1:6" ht="81" customHeight="1" x14ac:dyDescent="0.2">
      <c r="A42" s="30" t="s">
        <v>12</v>
      </c>
      <c r="B42" s="47" t="s">
        <v>209</v>
      </c>
      <c r="C42" s="10" t="s">
        <v>36</v>
      </c>
      <c r="D42" s="10">
        <v>12</v>
      </c>
      <c r="E42" s="11"/>
      <c r="F42" s="12">
        <f t="shared" si="3"/>
        <v>0</v>
      </c>
    </row>
    <row r="43" spans="1:6" ht="81" customHeight="1" x14ac:dyDescent="0.2">
      <c r="A43" s="30" t="s">
        <v>13</v>
      </c>
      <c r="B43" s="47" t="s">
        <v>208</v>
      </c>
      <c r="C43" s="10" t="s">
        <v>36</v>
      </c>
      <c r="D43" s="10">
        <v>3</v>
      </c>
      <c r="E43" s="11"/>
      <c r="F43" s="12">
        <f t="shared" si="3"/>
        <v>0</v>
      </c>
    </row>
    <row r="44" spans="1:6" ht="89.25" customHeight="1" x14ac:dyDescent="0.2">
      <c r="A44" s="30" t="s">
        <v>14</v>
      </c>
      <c r="B44" s="47" t="s">
        <v>210</v>
      </c>
      <c r="C44" s="10" t="s">
        <v>7</v>
      </c>
      <c r="D44" s="10">
        <v>0.5</v>
      </c>
      <c r="E44" s="11"/>
      <c r="F44" s="12">
        <f t="shared" si="3"/>
        <v>0</v>
      </c>
    </row>
    <row r="45" spans="1:6" ht="153" customHeight="1" thickBot="1" x14ac:dyDescent="0.25">
      <c r="A45" s="30" t="s">
        <v>17</v>
      </c>
      <c r="B45" s="47" t="s">
        <v>211</v>
      </c>
      <c r="C45" s="10" t="s">
        <v>15</v>
      </c>
      <c r="D45" s="10">
        <v>23</v>
      </c>
      <c r="E45" s="11"/>
      <c r="F45" s="12">
        <f t="shared" si="3"/>
        <v>0</v>
      </c>
    </row>
    <row r="46" spans="1:6" ht="12.75" thickBot="1" x14ac:dyDescent="0.25">
      <c r="A46" s="13" t="str">
        <f>A36</f>
        <v>A.III.</v>
      </c>
      <c r="B46" s="14" t="s">
        <v>30</v>
      </c>
      <c r="C46" s="15"/>
      <c r="D46" s="44"/>
      <c r="E46" s="31"/>
      <c r="F46" s="26">
        <f>SUM(F37:F45)</f>
        <v>0</v>
      </c>
    </row>
    <row r="47" spans="1:6" x14ac:dyDescent="0.2">
      <c r="A47" s="49"/>
      <c r="B47" s="50"/>
      <c r="D47" s="59"/>
      <c r="E47" s="9"/>
      <c r="F47" s="60"/>
    </row>
    <row r="48" spans="1:6" x14ac:dyDescent="0.2">
      <c r="A48" s="49"/>
      <c r="B48" s="50"/>
      <c r="D48" s="59"/>
      <c r="E48" s="9"/>
      <c r="F48" s="60"/>
    </row>
    <row r="49" spans="1:6" ht="12.75" thickBot="1" x14ac:dyDescent="0.25"/>
    <row r="50" spans="1:6" ht="15.75" customHeight="1" thickBot="1" x14ac:dyDescent="0.25">
      <c r="A50" s="519" t="s">
        <v>26</v>
      </c>
      <c r="B50" s="520"/>
      <c r="C50" s="520"/>
      <c r="D50" s="520"/>
      <c r="E50" s="520"/>
      <c r="F50" s="108"/>
    </row>
    <row r="51" spans="1:6" s="5" customFormat="1" ht="15.75" customHeight="1" thickBot="1" x14ac:dyDescent="0.25">
      <c r="A51" s="109" t="str">
        <f>A15</f>
        <v>A.I.</v>
      </c>
      <c r="B51" s="110" t="str">
        <f>B15</f>
        <v>DEMONTAŽA I RUŠENJE UKUPNO</v>
      </c>
      <c r="C51" s="111"/>
      <c r="D51" s="111"/>
      <c r="E51" s="111"/>
      <c r="F51" s="112">
        <f>F15</f>
        <v>0</v>
      </c>
    </row>
    <row r="52" spans="1:6" s="5" customFormat="1" ht="15.75" customHeight="1" thickBot="1" x14ac:dyDescent="0.25">
      <c r="A52" s="113" t="str">
        <f>A34</f>
        <v>A.II.</v>
      </c>
      <c r="B52" s="114" t="str">
        <f>B34</f>
        <v>ZEMLJANI I RADOVI UKUPNO</v>
      </c>
      <c r="C52" s="115"/>
      <c r="D52" s="115"/>
      <c r="E52" s="115"/>
      <c r="F52" s="116">
        <f>F34</f>
        <v>0</v>
      </c>
    </row>
    <row r="53" spans="1:6" s="5" customFormat="1" ht="15.75" customHeight="1" thickBot="1" x14ac:dyDescent="0.25">
      <c r="A53" s="109" t="str">
        <f>A46</f>
        <v>A.III.</v>
      </c>
      <c r="B53" s="110" t="str">
        <f>B46</f>
        <v>ARMIRANO-BETONSKI RADOVI UKUPNO</v>
      </c>
      <c r="C53" s="117"/>
      <c r="D53" s="117"/>
      <c r="E53" s="117"/>
      <c r="F53" s="112">
        <f>F46</f>
        <v>0</v>
      </c>
    </row>
    <row r="54" spans="1:6" ht="13.5" thickBot="1" x14ac:dyDescent="0.25">
      <c r="A54" s="118"/>
      <c r="B54" s="119"/>
      <c r="C54" s="120"/>
      <c r="D54" s="120"/>
      <c r="E54" s="121"/>
      <c r="F54" s="121"/>
    </row>
    <row r="55" spans="1:6" ht="13.5" thickBot="1" x14ac:dyDescent="0.25">
      <c r="A55" s="122" t="s">
        <v>22</v>
      </c>
      <c r="B55" s="92" t="s">
        <v>62</v>
      </c>
      <c r="C55" s="93"/>
      <c r="D55" s="93"/>
      <c r="E55" s="94"/>
      <c r="F55" s="95">
        <f>SUM(F51:F53)</f>
        <v>0</v>
      </c>
    </row>
  </sheetData>
  <mergeCells count="1">
    <mergeCell ref="A50:E50"/>
  </mergeCells>
  <phoneticPr fontId="2" type="noConversion"/>
  <pageMargins left="0.9055118110236221" right="0.70866141732283472" top="0.94488188976377963" bottom="0.74803149606299213" header="0.31496062992125984" footer="0.31496062992125984"/>
  <pageSetup paperSize="9" fitToHeight="0" orientation="portrait" r:id="rId1"/>
  <headerFooter>
    <oddHeader>&amp;L&amp;"Arial,Uobičajeno"&amp;8GRAĐEVINSKI STUDIO d.o.o.
Kruno Bojčić,mag.ing.aedif.&amp;C&amp;"Arial,Uobičajeno"&amp;8 TROŠKOVNIK T.D. 01-10/21-T&amp;R&amp;"Arial,Uobičajeno"&amp;8UREĐENJE OKOLIŠA  OP
 I SANITARNOG ČVORA</oddHeader>
    <oddFooter>&amp;R&amp;"Arial,Uobičajeno"&amp;8 Stranica &amp;P od &amp;N</oddFooter>
  </headerFooter>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5"/>
  <sheetViews>
    <sheetView topLeftCell="A53" zoomScale="85" zoomScaleNormal="85" workbookViewId="0">
      <selection activeCell="B17" activeCellId="1" sqref="B17"/>
    </sheetView>
  </sheetViews>
  <sheetFormatPr defaultRowHeight="15" x14ac:dyDescent="0.25"/>
  <cols>
    <col min="1" max="1" width="4.42578125" style="4" customWidth="1"/>
    <col min="2" max="2" width="50.7109375" style="6" customWidth="1"/>
    <col min="3" max="3" width="6.28515625" style="7" customWidth="1"/>
    <col min="4" max="4" width="8" style="7" customWidth="1"/>
    <col min="5" max="5" width="8.7109375" style="8" customWidth="1"/>
    <col min="6" max="6" width="14.85546875" style="8" customWidth="1"/>
    <col min="8" max="8" width="10.140625" bestFit="1" customWidth="1"/>
  </cols>
  <sheetData>
    <row r="1" spans="1:6" ht="15.75" thickBot="1" x14ac:dyDescent="0.3">
      <c r="A1" s="99" t="s">
        <v>23</v>
      </c>
      <c r="B1" s="105" t="s">
        <v>317</v>
      </c>
      <c r="C1" s="449"/>
      <c r="D1" s="449"/>
      <c r="E1" s="107"/>
      <c r="F1" s="96"/>
    </row>
    <row r="2" spans="1:6" ht="15.75" thickBot="1" x14ac:dyDescent="0.3">
      <c r="A2" s="18" t="s">
        <v>0</v>
      </c>
      <c r="B2" s="19" t="s">
        <v>1</v>
      </c>
      <c r="C2" s="20" t="s">
        <v>2</v>
      </c>
      <c r="D2" s="20" t="s">
        <v>3</v>
      </c>
      <c r="E2" s="21" t="s">
        <v>4</v>
      </c>
      <c r="F2" s="22" t="s">
        <v>5</v>
      </c>
    </row>
    <row r="3" spans="1:6" ht="15.75" thickBot="1" x14ac:dyDescent="0.3"/>
    <row r="4" spans="1:6" ht="15.75" thickBot="1" x14ac:dyDescent="0.3">
      <c r="A4" s="55" t="s">
        <v>23</v>
      </c>
      <c r="B4" s="51" t="s">
        <v>50</v>
      </c>
      <c r="C4" s="52"/>
      <c r="D4" s="52"/>
      <c r="E4" s="53"/>
      <c r="F4" s="54"/>
    </row>
    <row r="5" spans="1:6" ht="15.75" thickBot="1" x14ac:dyDescent="0.3">
      <c r="A5" s="13" t="s">
        <v>51</v>
      </c>
      <c r="B5" s="14" t="s">
        <v>41</v>
      </c>
      <c r="C5" s="15"/>
      <c r="D5" s="15"/>
      <c r="E5" s="31"/>
      <c r="F5" s="32"/>
    </row>
    <row r="6" spans="1:6" ht="42" customHeight="1" x14ac:dyDescent="0.25">
      <c r="A6" s="467" t="s">
        <v>6</v>
      </c>
      <c r="B6" s="47" t="s">
        <v>212</v>
      </c>
      <c r="C6" s="10" t="s">
        <v>15</v>
      </c>
      <c r="D6" s="79">
        <v>12</v>
      </c>
      <c r="E6" s="11"/>
      <c r="F6" s="12">
        <f t="shared" ref="F6:F17" si="0">D6*E6</f>
        <v>0</v>
      </c>
    </row>
    <row r="7" spans="1:6" ht="62.25" customHeight="1" x14ac:dyDescent="0.25">
      <c r="A7" s="468" t="s">
        <v>8</v>
      </c>
      <c r="B7" s="47" t="s">
        <v>213</v>
      </c>
      <c r="C7" s="10" t="s">
        <v>19</v>
      </c>
      <c r="D7" s="79">
        <v>6</v>
      </c>
      <c r="E7" s="11"/>
      <c r="F7" s="12">
        <f t="shared" si="0"/>
        <v>0</v>
      </c>
    </row>
    <row r="8" spans="1:6" ht="86.25" customHeight="1" x14ac:dyDescent="0.25">
      <c r="A8" s="468" t="s">
        <v>9</v>
      </c>
      <c r="B8" s="57" t="s">
        <v>214</v>
      </c>
      <c r="C8" s="23" t="s">
        <v>15</v>
      </c>
      <c r="D8" s="82">
        <v>80</v>
      </c>
      <c r="E8" s="24"/>
      <c r="F8" s="25">
        <f t="shared" si="0"/>
        <v>0</v>
      </c>
    </row>
    <row r="9" spans="1:6" ht="70.5" customHeight="1" x14ac:dyDescent="0.25">
      <c r="A9" s="468" t="s">
        <v>10</v>
      </c>
      <c r="B9" s="388" t="s">
        <v>215</v>
      </c>
      <c r="C9" s="2" t="s">
        <v>15</v>
      </c>
      <c r="D9" s="81">
        <v>15</v>
      </c>
      <c r="E9" s="1"/>
      <c r="F9" s="3">
        <f t="shared" si="0"/>
        <v>0</v>
      </c>
    </row>
    <row r="10" spans="1:6" ht="76.5" customHeight="1" x14ac:dyDescent="0.25">
      <c r="A10" s="468" t="s">
        <v>11</v>
      </c>
      <c r="B10" s="47" t="s">
        <v>216</v>
      </c>
      <c r="C10" s="10" t="s">
        <v>15</v>
      </c>
      <c r="D10" s="79">
        <v>95</v>
      </c>
      <c r="E10" s="11"/>
      <c r="F10" s="12">
        <f t="shared" si="0"/>
        <v>0</v>
      </c>
    </row>
    <row r="11" spans="1:6" ht="48" customHeight="1" x14ac:dyDescent="0.25">
      <c r="A11" s="468" t="s">
        <v>12</v>
      </c>
      <c r="B11" s="47" t="s">
        <v>217</v>
      </c>
      <c r="C11" s="10" t="s">
        <v>19</v>
      </c>
      <c r="D11" s="79">
        <v>40</v>
      </c>
      <c r="E11" s="11"/>
      <c r="F11" s="12">
        <f t="shared" si="0"/>
        <v>0</v>
      </c>
    </row>
    <row r="12" spans="1:6" ht="71.25" customHeight="1" x14ac:dyDescent="0.25">
      <c r="A12" s="468" t="s">
        <v>13</v>
      </c>
      <c r="B12" s="48" t="s">
        <v>219</v>
      </c>
      <c r="C12" s="2" t="s">
        <v>19</v>
      </c>
      <c r="D12" s="81">
        <v>19.2</v>
      </c>
      <c r="E12" s="1"/>
      <c r="F12" s="3">
        <f t="shared" si="0"/>
        <v>0</v>
      </c>
    </row>
    <row r="13" spans="1:6" ht="57.75" customHeight="1" x14ac:dyDescent="0.25">
      <c r="A13" s="468" t="s">
        <v>14</v>
      </c>
      <c r="B13" s="385" t="s">
        <v>218</v>
      </c>
      <c r="C13" s="2" t="s">
        <v>19</v>
      </c>
      <c r="D13" s="81">
        <v>14</v>
      </c>
      <c r="E13" s="1"/>
      <c r="F13" s="3">
        <f t="shared" si="0"/>
        <v>0</v>
      </c>
    </row>
    <row r="14" spans="1:6" ht="138.75" customHeight="1" x14ac:dyDescent="0.25">
      <c r="A14" s="468" t="s">
        <v>17</v>
      </c>
      <c r="B14" s="48" t="s">
        <v>220</v>
      </c>
      <c r="C14" s="2" t="s">
        <v>7</v>
      </c>
      <c r="D14" s="81">
        <v>4.5</v>
      </c>
      <c r="E14" s="1"/>
      <c r="F14" s="3">
        <f t="shared" si="0"/>
        <v>0</v>
      </c>
    </row>
    <row r="15" spans="1:6" ht="147" customHeight="1" x14ac:dyDescent="0.25">
      <c r="A15" s="468" t="s">
        <v>18</v>
      </c>
      <c r="B15" s="48" t="s">
        <v>221</v>
      </c>
      <c r="C15" s="2" t="s">
        <v>7</v>
      </c>
      <c r="D15" s="81">
        <v>9.5</v>
      </c>
      <c r="E15" s="1"/>
      <c r="F15" s="3">
        <f t="shared" si="0"/>
        <v>0</v>
      </c>
    </row>
    <row r="16" spans="1:6" ht="66" customHeight="1" x14ac:dyDescent="0.25">
      <c r="A16" s="468" t="s">
        <v>226</v>
      </c>
      <c r="B16" s="48" t="s">
        <v>222</v>
      </c>
      <c r="C16" s="2" t="s">
        <v>15</v>
      </c>
      <c r="D16" s="81">
        <v>55</v>
      </c>
      <c r="E16" s="1"/>
      <c r="F16" s="3">
        <f t="shared" si="0"/>
        <v>0</v>
      </c>
    </row>
    <row r="17" spans="1:6" ht="95.25" customHeight="1" x14ac:dyDescent="0.25">
      <c r="A17" s="468" t="s">
        <v>37</v>
      </c>
      <c r="B17" s="48" t="s">
        <v>321</v>
      </c>
      <c r="C17" s="2" t="s">
        <v>36</v>
      </c>
      <c r="D17" s="81">
        <v>12</v>
      </c>
      <c r="E17" s="1"/>
      <c r="F17" s="3">
        <f t="shared" si="0"/>
        <v>0</v>
      </c>
    </row>
    <row r="18" spans="1:6" ht="83.25" customHeight="1" thickBot="1" x14ac:dyDescent="0.3">
      <c r="A18" s="469" t="s">
        <v>38</v>
      </c>
      <c r="B18" s="48" t="s">
        <v>322</v>
      </c>
      <c r="C18" s="2" t="s">
        <v>36</v>
      </c>
      <c r="D18" s="81">
        <v>6</v>
      </c>
      <c r="E18" s="1"/>
      <c r="F18" s="25">
        <f t="shared" ref="F18" si="1">D18*E18</f>
        <v>0</v>
      </c>
    </row>
    <row r="19" spans="1:6" ht="15.75" thickBot="1" x14ac:dyDescent="0.3">
      <c r="A19" s="58" t="str">
        <f>A5</f>
        <v>B.I.</v>
      </c>
      <c r="B19" s="14" t="s">
        <v>42</v>
      </c>
      <c r="C19" s="15"/>
      <c r="D19" s="44"/>
      <c r="E19" s="31"/>
      <c r="F19" s="26">
        <f>SUM(F6:F18)</f>
        <v>0</v>
      </c>
    </row>
    <row r="20" spans="1:6" ht="15.75" thickBot="1" x14ac:dyDescent="0.3">
      <c r="A20" s="27"/>
      <c r="B20" s="28"/>
      <c r="F20" s="29"/>
    </row>
    <row r="21" spans="1:6" ht="15.75" thickBot="1" x14ac:dyDescent="0.3">
      <c r="A21" s="13" t="s">
        <v>52</v>
      </c>
      <c r="B21" s="14" t="s">
        <v>43</v>
      </c>
      <c r="C21" s="15"/>
      <c r="D21" s="15"/>
      <c r="E21" s="31"/>
      <c r="F21" s="32"/>
    </row>
    <row r="22" spans="1:6" ht="148.5" customHeight="1" x14ac:dyDescent="0.25">
      <c r="A22" s="30" t="s">
        <v>6</v>
      </c>
      <c r="B22" s="389" t="s">
        <v>323</v>
      </c>
      <c r="C22" s="10" t="s">
        <v>36</v>
      </c>
      <c r="D22" s="10">
        <v>6</v>
      </c>
      <c r="E22" s="11"/>
      <c r="F22" s="12">
        <f>D22*E22</f>
        <v>0</v>
      </c>
    </row>
    <row r="23" spans="1:6" ht="142.5" customHeight="1" x14ac:dyDescent="0.25">
      <c r="A23" s="30" t="s">
        <v>8</v>
      </c>
      <c r="B23" s="389" t="s">
        <v>318</v>
      </c>
      <c r="C23" s="10" t="s">
        <v>36</v>
      </c>
      <c r="D23" s="10">
        <v>12</v>
      </c>
      <c r="E23" s="11"/>
      <c r="F23" s="12">
        <f>D23*E23</f>
        <v>0</v>
      </c>
    </row>
    <row r="24" spans="1:6" ht="154.5" customHeight="1" x14ac:dyDescent="0.25">
      <c r="A24" s="30" t="s">
        <v>9</v>
      </c>
      <c r="B24" s="389" t="s">
        <v>319</v>
      </c>
      <c r="C24" s="10" t="s">
        <v>36</v>
      </c>
      <c r="D24" s="10">
        <v>6</v>
      </c>
      <c r="E24" s="11"/>
      <c r="F24" s="12">
        <f>D24*E24</f>
        <v>0</v>
      </c>
    </row>
    <row r="25" spans="1:6" ht="150.75" customHeight="1" thickBot="1" x14ac:dyDescent="0.3">
      <c r="A25" s="30" t="s">
        <v>10</v>
      </c>
      <c r="B25" s="385" t="s">
        <v>320</v>
      </c>
      <c r="C25" s="2" t="s">
        <v>36</v>
      </c>
      <c r="D25" s="2">
        <v>9</v>
      </c>
      <c r="E25" s="1"/>
      <c r="F25" s="3">
        <f>D25*E25</f>
        <v>0</v>
      </c>
    </row>
    <row r="26" spans="1:6" ht="15.75" thickBot="1" x14ac:dyDescent="0.3">
      <c r="A26" s="13" t="str">
        <f>A21</f>
        <v>B.II.</v>
      </c>
      <c r="B26" s="14" t="s">
        <v>44</v>
      </c>
      <c r="C26" s="15"/>
      <c r="D26" s="44"/>
      <c r="E26" s="31"/>
      <c r="F26" s="26">
        <f>SUM(F22:F25)</f>
        <v>0</v>
      </c>
    </row>
    <row r="27" spans="1:6" ht="15.75" thickBot="1" x14ac:dyDescent="0.3">
      <c r="A27" s="49"/>
      <c r="B27" s="50"/>
      <c r="D27" s="59"/>
      <c r="E27" s="9"/>
      <c r="F27" s="60"/>
    </row>
    <row r="28" spans="1:6" ht="15.75" thickBot="1" x14ac:dyDescent="0.3">
      <c r="A28" s="86" t="s">
        <v>53</v>
      </c>
      <c r="B28" s="14" t="s">
        <v>230</v>
      </c>
      <c r="C28" s="15"/>
      <c r="D28" s="15"/>
      <c r="E28" s="31"/>
      <c r="F28" s="32"/>
    </row>
    <row r="29" spans="1:6" ht="75.75" customHeight="1" x14ac:dyDescent="0.25">
      <c r="A29" s="30" t="s">
        <v>6</v>
      </c>
      <c r="B29" s="47" t="s">
        <v>231</v>
      </c>
      <c r="C29" s="33" t="s">
        <v>19</v>
      </c>
      <c r="D29" s="33">
        <v>27.5</v>
      </c>
      <c r="E29" s="391"/>
      <c r="F29" s="12">
        <f>D29*E29</f>
        <v>0</v>
      </c>
    </row>
    <row r="30" spans="1:6" ht="110.25" customHeight="1" x14ac:dyDescent="0.25">
      <c r="A30" s="30" t="s">
        <v>8</v>
      </c>
      <c r="B30" s="47" t="s">
        <v>247</v>
      </c>
      <c r="C30" s="10" t="s">
        <v>15</v>
      </c>
      <c r="D30" s="10">
        <v>25</v>
      </c>
      <c r="E30" s="11"/>
      <c r="F30" s="12">
        <f>D30*E30</f>
        <v>0</v>
      </c>
    </row>
    <row r="31" spans="1:6" ht="74.25" customHeight="1" x14ac:dyDescent="0.25">
      <c r="A31" s="30" t="s">
        <v>9</v>
      </c>
      <c r="B31" s="47" t="s">
        <v>248</v>
      </c>
      <c r="C31" s="10" t="s">
        <v>237</v>
      </c>
      <c r="D31" s="10">
        <v>1</v>
      </c>
      <c r="E31" s="11"/>
      <c r="F31" s="12">
        <f>D31*E31</f>
        <v>0</v>
      </c>
    </row>
    <row r="32" spans="1:6" ht="132.75" customHeight="1" thickBot="1" x14ac:dyDescent="0.3">
      <c r="A32" s="30" t="s">
        <v>10</v>
      </c>
      <c r="B32" s="390" t="s">
        <v>232</v>
      </c>
      <c r="C32" s="2" t="s">
        <v>15</v>
      </c>
      <c r="D32" s="2">
        <v>41.7</v>
      </c>
      <c r="E32" s="1"/>
      <c r="F32" s="3">
        <f>D32*E32</f>
        <v>0</v>
      </c>
    </row>
    <row r="33" spans="1:6" ht="15.75" thickBot="1" x14ac:dyDescent="0.3">
      <c r="A33" s="86" t="str">
        <f>A28</f>
        <v>B.III.</v>
      </c>
      <c r="B33" s="14" t="s">
        <v>233</v>
      </c>
      <c r="C33" s="15"/>
      <c r="D33" s="44"/>
      <c r="E33" s="31"/>
      <c r="F33" s="26">
        <f>SUM(F29:F32)</f>
        <v>0</v>
      </c>
    </row>
    <row r="34" spans="1:6" x14ac:dyDescent="0.25">
      <c r="A34" s="49"/>
      <c r="B34" s="50"/>
      <c r="D34" s="59"/>
      <c r="E34" s="9"/>
      <c r="F34" s="60"/>
    </row>
    <row r="35" spans="1:6" ht="15.75" thickBot="1" x14ac:dyDescent="0.3"/>
    <row r="36" spans="1:6" ht="15.75" thickBot="1" x14ac:dyDescent="0.3">
      <c r="A36" s="13" t="s">
        <v>54</v>
      </c>
      <c r="B36" s="14" t="s">
        <v>45</v>
      </c>
      <c r="C36" s="15"/>
      <c r="D36" s="15"/>
      <c r="E36" s="31"/>
      <c r="F36" s="32"/>
    </row>
    <row r="37" spans="1:6" ht="255" customHeight="1" x14ac:dyDescent="0.25">
      <c r="A37" s="30" t="s">
        <v>6</v>
      </c>
      <c r="B37" s="390" t="s">
        <v>225</v>
      </c>
      <c r="C37" s="2" t="s">
        <v>15</v>
      </c>
      <c r="D37" s="2">
        <v>25</v>
      </c>
      <c r="E37" s="1"/>
      <c r="F37" s="3">
        <f>D37*E37</f>
        <v>0</v>
      </c>
    </row>
    <row r="38" spans="1:6" ht="77.25" customHeight="1" x14ac:dyDescent="0.25">
      <c r="A38" s="30" t="s">
        <v>8</v>
      </c>
      <c r="B38" s="47" t="s">
        <v>229</v>
      </c>
      <c r="C38" s="10" t="s">
        <v>19</v>
      </c>
      <c r="D38" s="10">
        <v>40</v>
      </c>
      <c r="E38" s="11"/>
      <c r="F38" s="3">
        <f>D38*E38</f>
        <v>0</v>
      </c>
    </row>
    <row r="39" spans="1:6" ht="112.5" customHeight="1" x14ac:dyDescent="0.25">
      <c r="A39" s="30" t="s">
        <v>9</v>
      </c>
      <c r="B39" s="47" t="s">
        <v>249</v>
      </c>
      <c r="C39" s="10" t="s">
        <v>15</v>
      </c>
      <c r="D39" s="10">
        <v>41.7</v>
      </c>
      <c r="E39" s="11"/>
      <c r="F39" s="12">
        <f>D39*E39</f>
        <v>0</v>
      </c>
    </row>
    <row r="40" spans="1:6" ht="47.25" customHeight="1" thickBot="1" x14ac:dyDescent="0.3">
      <c r="A40" s="30" t="s">
        <v>10</v>
      </c>
      <c r="B40" s="386" t="s">
        <v>262</v>
      </c>
      <c r="C40" s="7" t="s">
        <v>15</v>
      </c>
      <c r="D40" s="7">
        <v>22.5</v>
      </c>
      <c r="E40" s="56"/>
      <c r="F40" s="12">
        <f>D40*E40</f>
        <v>0</v>
      </c>
    </row>
    <row r="41" spans="1:6" ht="15.75" thickBot="1" x14ac:dyDescent="0.3">
      <c r="A41" s="13" t="str">
        <f>A36</f>
        <v>B.IV.</v>
      </c>
      <c r="B41" s="14" t="s">
        <v>48</v>
      </c>
      <c r="C41" s="15"/>
      <c r="D41" s="44"/>
      <c r="E41" s="31"/>
      <c r="F41" s="26">
        <f>SUM(F37:F40)</f>
        <v>0</v>
      </c>
    </row>
    <row r="42" spans="1:6" x14ac:dyDescent="0.25">
      <c r="A42" s="49"/>
      <c r="B42" s="50"/>
      <c r="D42" s="59"/>
      <c r="E42" s="9"/>
      <c r="F42" s="60"/>
    </row>
    <row r="43" spans="1:6" ht="15.75" thickBot="1" x14ac:dyDescent="0.3"/>
    <row r="44" spans="1:6" ht="15.75" thickBot="1" x14ac:dyDescent="0.3">
      <c r="A44" s="13" t="s">
        <v>55</v>
      </c>
      <c r="B44" s="14" t="s">
        <v>46</v>
      </c>
      <c r="C44" s="15"/>
      <c r="D44" s="15"/>
      <c r="E44" s="31"/>
      <c r="F44" s="32"/>
    </row>
    <row r="45" spans="1:6" ht="317.25" customHeight="1" x14ac:dyDescent="0.25">
      <c r="A45" s="470" t="s">
        <v>6</v>
      </c>
      <c r="B45" s="471" t="s">
        <v>238</v>
      </c>
      <c r="C45" s="33" t="s">
        <v>15</v>
      </c>
      <c r="D45" s="33">
        <v>9.1999999999999993</v>
      </c>
      <c r="E45" s="472"/>
      <c r="F45" s="473">
        <f>D45*E45</f>
        <v>0</v>
      </c>
    </row>
    <row r="46" spans="1:6" ht="241.5" customHeight="1" x14ac:dyDescent="0.25">
      <c r="A46" s="30" t="s">
        <v>8</v>
      </c>
      <c r="B46" s="48" t="s">
        <v>236</v>
      </c>
      <c r="C46" s="10" t="s">
        <v>15</v>
      </c>
      <c r="D46" s="79">
        <v>65</v>
      </c>
      <c r="E46" s="11"/>
      <c r="F46" s="12">
        <f>D46*E46</f>
        <v>0</v>
      </c>
    </row>
    <row r="47" spans="1:6" ht="177.75" customHeight="1" thickBot="1" x14ac:dyDescent="0.3">
      <c r="A47" s="30" t="s">
        <v>9</v>
      </c>
      <c r="B47" s="440" t="s">
        <v>239</v>
      </c>
      <c r="C47" s="7" t="s">
        <v>15</v>
      </c>
      <c r="D47" s="59">
        <v>22.5</v>
      </c>
      <c r="E47" s="56"/>
      <c r="F47" s="12">
        <f>D47*E47</f>
        <v>0</v>
      </c>
    </row>
    <row r="48" spans="1:6" ht="15.75" thickBot="1" x14ac:dyDescent="0.3">
      <c r="A48" s="13" t="str">
        <f>A44</f>
        <v>B.V.</v>
      </c>
      <c r="B48" s="14" t="s">
        <v>47</v>
      </c>
      <c r="C48" s="15"/>
      <c r="D48" s="44"/>
      <c r="E48" s="31"/>
      <c r="F48" s="26">
        <f>SUM(F45:F47)</f>
        <v>0</v>
      </c>
    </row>
    <row r="49" spans="1:6" ht="15.75" thickBot="1" x14ac:dyDescent="0.3"/>
    <row r="50" spans="1:6" ht="15.75" thickBot="1" x14ac:dyDescent="0.3">
      <c r="A50" s="13" t="s">
        <v>58</v>
      </c>
      <c r="B50" s="14" t="s">
        <v>56</v>
      </c>
      <c r="C50" s="15"/>
      <c r="D50" s="15"/>
      <c r="E50" s="31"/>
      <c r="F50" s="32"/>
    </row>
    <row r="51" spans="1:6" ht="264.75" customHeight="1" x14ac:dyDescent="0.25">
      <c r="A51" s="30" t="s">
        <v>6</v>
      </c>
      <c r="B51" s="61" t="s">
        <v>240</v>
      </c>
      <c r="C51" s="10" t="s">
        <v>15</v>
      </c>
      <c r="D51" s="78">
        <v>22.5</v>
      </c>
      <c r="E51" s="11"/>
      <c r="F51" s="12">
        <f>D51*E51</f>
        <v>0</v>
      </c>
    </row>
    <row r="52" spans="1:6" ht="149.25" customHeight="1" thickBot="1" x14ac:dyDescent="0.3">
      <c r="A52" s="30" t="s">
        <v>8</v>
      </c>
      <c r="B52" s="62" t="s">
        <v>279</v>
      </c>
      <c r="C52" s="10" t="s">
        <v>15</v>
      </c>
      <c r="D52" s="78">
        <v>43</v>
      </c>
      <c r="E52" s="11"/>
      <c r="F52" s="12">
        <f>D52*E52</f>
        <v>0</v>
      </c>
    </row>
    <row r="53" spans="1:6" ht="15.75" thickBot="1" x14ac:dyDescent="0.3">
      <c r="A53" s="13" t="str">
        <f>A50</f>
        <v>B.VI.</v>
      </c>
      <c r="B53" s="14" t="s">
        <v>57</v>
      </c>
      <c r="C53" s="15"/>
      <c r="D53" s="44"/>
      <c r="E53" s="31"/>
      <c r="F53" s="26">
        <f>SUM(F51:F52)</f>
        <v>0</v>
      </c>
    </row>
    <row r="54" spans="1:6" ht="15.75" thickBot="1" x14ac:dyDescent="0.3">
      <c r="A54" s="49"/>
      <c r="B54" s="50"/>
      <c r="D54" s="59"/>
      <c r="E54" s="9"/>
      <c r="F54" s="60"/>
    </row>
    <row r="55" spans="1:6" x14ac:dyDescent="0.25">
      <c r="A55" s="65" t="s">
        <v>234</v>
      </c>
      <c r="B55" s="63" t="s">
        <v>59</v>
      </c>
      <c r="C55" s="66"/>
      <c r="D55" s="66"/>
      <c r="E55" s="67"/>
      <c r="F55" s="68"/>
    </row>
    <row r="56" spans="1:6" ht="375" customHeight="1" x14ac:dyDescent="0.25">
      <c r="A56" s="71" t="s">
        <v>6</v>
      </c>
      <c r="B56" s="425" t="s">
        <v>263</v>
      </c>
      <c r="C56" s="2" t="s">
        <v>36</v>
      </c>
      <c r="D56" s="2">
        <v>5</v>
      </c>
      <c r="E56" s="1"/>
      <c r="F56" s="3">
        <f>D56*E56</f>
        <v>0</v>
      </c>
    </row>
    <row r="57" spans="1:6" ht="219" customHeight="1" x14ac:dyDescent="0.25">
      <c r="A57" s="71" t="s">
        <v>8</v>
      </c>
      <c r="B57" s="80" t="s">
        <v>242</v>
      </c>
      <c r="C57" s="2" t="s">
        <v>36</v>
      </c>
      <c r="D57" s="2">
        <v>2</v>
      </c>
      <c r="E57" s="1"/>
      <c r="F57" s="3">
        <f t="shared" ref="F57:F58" si="2">D57*E57</f>
        <v>0</v>
      </c>
    </row>
    <row r="58" spans="1:6" ht="218.25" customHeight="1" x14ac:dyDescent="0.25">
      <c r="A58" s="71" t="s">
        <v>9</v>
      </c>
      <c r="B58" s="69" t="s">
        <v>241</v>
      </c>
      <c r="C58" s="10" t="s">
        <v>36</v>
      </c>
      <c r="D58" s="10">
        <v>2</v>
      </c>
      <c r="E58" s="11"/>
      <c r="F58" s="3">
        <f t="shared" si="2"/>
        <v>0</v>
      </c>
    </row>
    <row r="59" spans="1:6" ht="219.75" customHeight="1" x14ac:dyDescent="0.25">
      <c r="A59" s="71" t="s">
        <v>10</v>
      </c>
      <c r="B59" s="69" t="s">
        <v>243</v>
      </c>
      <c r="C59" s="10" t="s">
        <v>36</v>
      </c>
      <c r="D59" s="10">
        <v>4</v>
      </c>
      <c r="E59" s="11"/>
      <c r="F59" s="3">
        <f t="shared" ref="F59" si="3">D59*E59</f>
        <v>0</v>
      </c>
    </row>
    <row r="60" spans="1:6" ht="207" customHeight="1" thickBot="1" x14ac:dyDescent="0.3">
      <c r="A60" s="71" t="s">
        <v>11</v>
      </c>
      <c r="B60" s="69" t="s">
        <v>244</v>
      </c>
      <c r="C60" s="10" t="s">
        <v>36</v>
      </c>
      <c r="D60" s="10">
        <v>4</v>
      </c>
      <c r="E60" s="11"/>
      <c r="F60" s="3">
        <f t="shared" ref="F60" si="4">D60*E60</f>
        <v>0</v>
      </c>
    </row>
    <row r="61" spans="1:6" ht="15.75" thickBot="1" x14ac:dyDescent="0.3">
      <c r="A61" s="13" t="str">
        <f>A55</f>
        <v>B.VII.</v>
      </c>
      <c r="B61" s="14" t="s">
        <v>60</v>
      </c>
      <c r="C61" s="15"/>
      <c r="D61" s="44"/>
      <c r="E61" s="31"/>
      <c r="F61" s="26">
        <f>SUM(F56:F60)</f>
        <v>0</v>
      </c>
    </row>
    <row r="62" spans="1:6" ht="15.75" thickBot="1" x14ac:dyDescent="0.3">
      <c r="A62" s="49"/>
      <c r="B62" s="50"/>
      <c r="D62" s="59"/>
      <c r="E62" s="9"/>
      <c r="F62" s="60"/>
    </row>
    <row r="63" spans="1:6" x14ac:dyDescent="0.25">
      <c r="A63" s="65" t="s">
        <v>235</v>
      </c>
      <c r="B63" s="63" t="s">
        <v>61</v>
      </c>
      <c r="C63" s="66"/>
      <c r="D63" s="66"/>
      <c r="E63" s="67"/>
      <c r="F63" s="68"/>
    </row>
    <row r="64" spans="1:6" ht="122.25" customHeight="1" x14ac:dyDescent="0.25">
      <c r="A64" s="71" t="s">
        <v>6</v>
      </c>
      <c r="B64" s="518" t="s">
        <v>245</v>
      </c>
      <c r="C64" s="2" t="s">
        <v>15</v>
      </c>
      <c r="D64" s="81">
        <v>27</v>
      </c>
      <c r="E64" s="1"/>
      <c r="F64" s="3">
        <f>D64*E64</f>
        <v>0</v>
      </c>
    </row>
    <row r="65" spans="1:6" ht="103.5" customHeight="1" x14ac:dyDescent="0.25">
      <c r="A65" s="71" t="s">
        <v>8</v>
      </c>
      <c r="B65" s="64" t="s">
        <v>246</v>
      </c>
      <c r="C65" s="7" t="s">
        <v>15</v>
      </c>
      <c r="D65" s="59">
        <v>22.5</v>
      </c>
      <c r="E65" s="56"/>
      <c r="F65" s="3">
        <f t="shared" ref="F65:F66" si="5">D65*E65</f>
        <v>0</v>
      </c>
    </row>
    <row r="66" spans="1:6" ht="120.75" thickBot="1" x14ac:dyDescent="0.3">
      <c r="A66" s="71" t="s">
        <v>9</v>
      </c>
      <c r="B66" s="76" t="s">
        <v>280</v>
      </c>
      <c r="C66" s="77" t="s">
        <v>65</v>
      </c>
      <c r="D66" s="83">
        <v>1</v>
      </c>
      <c r="E66" s="387"/>
      <c r="F66" s="70">
        <f t="shared" si="5"/>
        <v>0</v>
      </c>
    </row>
    <row r="67" spans="1:6" ht="15.75" thickBot="1" x14ac:dyDescent="0.3">
      <c r="A67" s="13" t="str">
        <f>A63</f>
        <v>B.VIII.</v>
      </c>
      <c r="B67" s="14" t="s">
        <v>64</v>
      </c>
      <c r="C67" s="15"/>
      <c r="D67" s="44"/>
      <c r="E67" s="31"/>
      <c r="F67" s="26">
        <f>SUM(F64:F66)</f>
        <v>0</v>
      </c>
    </row>
    <row r="68" spans="1:6" ht="15.75" thickBot="1" x14ac:dyDescent="0.3">
      <c r="A68" s="65"/>
      <c r="B68" s="63"/>
      <c r="C68" s="66"/>
      <c r="D68" s="441"/>
      <c r="E68" s="67"/>
      <c r="F68" s="442"/>
    </row>
    <row r="69" spans="1:6" x14ac:dyDescent="0.25">
      <c r="A69" s="65" t="s">
        <v>281</v>
      </c>
      <c r="B69" s="63" t="s">
        <v>282</v>
      </c>
      <c r="C69" s="66"/>
      <c r="D69" s="66"/>
      <c r="E69" s="67"/>
      <c r="F69" s="68"/>
    </row>
    <row r="70" spans="1:6" ht="41.25" customHeight="1" thickBot="1" x14ac:dyDescent="0.3">
      <c r="A70" s="71" t="s">
        <v>6</v>
      </c>
      <c r="B70" s="518" t="s">
        <v>324</v>
      </c>
      <c r="C70" s="2" t="s">
        <v>283</v>
      </c>
      <c r="D70" s="81">
        <v>2</v>
      </c>
      <c r="E70" s="1"/>
      <c r="F70" s="3">
        <f>D70*E70</f>
        <v>0</v>
      </c>
    </row>
    <row r="71" spans="1:6" ht="15.75" thickBot="1" x14ac:dyDescent="0.3">
      <c r="A71" s="86" t="str">
        <f>A69</f>
        <v>B.IX.</v>
      </c>
      <c r="B71" s="14" t="str">
        <f>B69</f>
        <v>URBANA OPREMA-vanjski koševi</v>
      </c>
      <c r="C71" s="15"/>
      <c r="D71" s="44"/>
      <c r="E71" s="31"/>
      <c r="F71" s="26">
        <f>SUM(F70:F70)</f>
        <v>0</v>
      </c>
    </row>
    <row r="73" spans="1:6" ht="15.75" thickBot="1" x14ac:dyDescent="0.3"/>
    <row r="74" spans="1:6" ht="15.75" thickBot="1" x14ac:dyDescent="0.3">
      <c r="A74" s="521" t="s">
        <v>26</v>
      </c>
      <c r="B74" s="522"/>
      <c r="C74" s="522"/>
      <c r="D74" s="522"/>
      <c r="E74" s="522"/>
      <c r="F74" s="96"/>
    </row>
    <row r="75" spans="1:6" ht="15.75" thickBot="1" x14ac:dyDescent="0.3">
      <c r="A75" s="97" t="str">
        <f>A19</f>
        <v>B.I.</v>
      </c>
      <c r="B75" s="105" t="str">
        <f>B19</f>
        <v>KAMENARSKI RADOVI UKUPNO</v>
      </c>
      <c r="C75" s="98"/>
      <c r="D75" s="98"/>
      <c r="E75" s="98"/>
      <c r="F75" s="96">
        <f>F19</f>
        <v>0</v>
      </c>
    </row>
    <row r="76" spans="1:6" ht="15.75" thickBot="1" x14ac:dyDescent="0.3">
      <c r="A76" s="97" t="str">
        <f>A26</f>
        <v>B.II.</v>
      </c>
      <c r="B76" s="105" t="str">
        <f>B26</f>
        <v>TESARSKI RADOVI UKUPNO</v>
      </c>
      <c r="C76" s="98"/>
      <c r="D76" s="98"/>
      <c r="E76" s="98"/>
      <c r="F76" s="96">
        <f>F26</f>
        <v>0</v>
      </c>
    </row>
    <row r="77" spans="1:6" ht="15.75" thickBot="1" x14ac:dyDescent="0.3">
      <c r="A77" s="97" t="str">
        <f>A33</f>
        <v>B.III.</v>
      </c>
      <c r="B77" s="105" t="s">
        <v>233</v>
      </c>
      <c r="C77" s="98"/>
      <c r="D77" s="98"/>
      <c r="E77" s="98"/>
      <c r="F77" s="96">
        <f>F33</f>
        <v>0</v>
      </c>
    </row>
    <row r="78" spans="1:6" ht="15.75" thickBot="1" x14ac:dyDescent="0.3">
      <c r="A78" s="97" t="str">
        <f>A41</f>
        <v>B.IV.</v>
      </c>
      <c r="B78" s="105" t="str">
        <f>B41</f>
        <v>IZOLATERSKI RADOVI UKUPNO</v>
      </c>
      <c r="C78" s="98"/>
      <c r="D78" s="98"/>
      <c r="E78" s="98"/>
      <c r="F78" s="96">
        <f>F41</f>
        <v>0</v>
      </c>
    </row>
    <row r="79" spans="1:6" ht="15.75" thickBot="1" x14ac:dyDescent="0.3">
      <c r="A79" s="99" t="str">
        <f>A48</f>
        <v>B.V.</v>
      </c>
      <c r="B79" s="456" t="str">
        <f>B48</f>
        <v>GIPSKARTONSKI RADOVI UKUPNO</v>
      </c>
      <c r="C79" s="100"/>
      <c r="D79" s="100"/>
      <c r="E79" s="100"/>
      <c r="F79" s="96">
        <f>F48</f>
        <v>0</v>
      </c>
    </row>
    <row r="80" spans="1:6" ht="15.75" thickBot="1" x14ac:dyDescent="0.3">
      <c r="A80" s="99" t="str">
        <f>A53</f>
        <v>B.VI.</v>
      </c>
      <c r="B80" s="456" t="str">
        <f>B53</f>
        <v>KERAMIČARSKI RADOVI UKUPNO</v>
      </c>
      <c r="C80" s="100"/>
      <c r="D80" s="100"/>
      <c r="E80" s="100"/>
      <c r="F80" s="96">
        <f>F53</f>
        <v>0</v>
      </c>
    </row>
    <row r="81" spans="1:6" ht="15.75" thickBot="1" x14ac:dyDescent="0.3">
      <c r="A81" s="99" t="str">
        <f>A61</f>
        <v>B.VII.</v>
      </c>
      <c r="B81" s="105" t="s">
        <v>60</v>
      </c>
      <c r="C81" s="100"/>
      <c r="D81" s="100"/>
      <c r="E81" s="100"/>
      <c r="F81" s="96">
        <f>F61</f>
        <v>0</v>
      </c>
    </row>
    <row r="82" spans="1:6" ht="15.75" thickBot="1" x14ac:dyDescent="0.3">
      <c r="A82" s="99" t="str">
        <f>A67</f>
        <v>B.VIII.</v>
      </c>
      <c r="B82" s="456" t="str">
        <f t="shared" ref="B82:F82" si="6">B67</f>
        <v>SOBOSLIKARSKI RADOVI UKUPNO</v>
      </c>
      <c r="C82" s="100"/>
      <c r="D82" s="100"/>
      <c r="E82" s="100"/>
      <c r="F82" s="96">
        <f t="shared" si="6"/>
        <v>0</v>
      </c>
    </row>
    <row r="83" spans="1:6" ht="15.75" thickBot="1" x14ac:dyDescent="0.3">
      <c r="A83" s="99" t="str">
        <f>A71</f>
        <v>B.IX.</v>
      </c>
      <c r="B83" s="457" t="str">
        <f>B71</f>
        <v>URBANA OPREMA-vanjski koševi</v>
      </c>
      <c r="C83" s="100"/>
      <c r="D83" s="100"/>
      <c r="E83" s="100"/>
      <c r="F83" s="96">
        <f>F71</f>
        <v>0</v>
      </c>
    </row>
    <row r="84" spans="1:6" ht="15.75" thickBot="1" x14ac:dyDescent="0.3">
      <c r="A84" s="101"/>
      <c r="B84" s="102"/>
      <c r="C84" s="103"/>
      <c r="D84" s="103"/>
      <c r="E84" s="104"/>
      <c r="F84" s="104"/>
    </row>
    <row r="85" spans="1:6" ht="15.75" thickBot="1" x14ac:dyDescent="0.3">
      <c r="A85" s="99" t="s">
        <v>23</v>
      </c>
      <c r="B85" s="105" t="s">
        <v>63</v>
      </c>
      <c r="C85" s="106"/>
      <c r="D85" s="106"/>
      <c r="E85" s="107"/>
      <c r="F85" s="96">
        <f>SUM(F75:F83)</f>
        <v>0</v>
      </c>
    </row>
  </sheetData>
  <mergeCells count="1">
    <mergeCell ref="A74:E74"/>
  </mergeCells>
  <phoneticPr fontId="2" type="noConversion"/>
  <pageMargins left="0.9055118110236221" right="0.70866141732283472" top="0.94488188976377963" bottom="0.74803149606299213" header="0.31496062992125984" footer="0.31496062992125984"/>
  <pageSetup paperSize="9" scale="91" fitToHeight="0" orientation="portrait" r:id="rId1"/>
  <headerFooter>
    <oddHeader>&amp;L&amp;"Arial,Uobičajeno"&amp;8GRAĐEVINSKI STUDIO d.o.o.
Kruno Bojčić,mag.ing.aedif.&amp;C&amp;"Arial,Uobičajeno"&amp;8 TROŠKOVNIK T.D. 01-10/21-T&amp;R&amp;"Arial,Uobičajeno"&amp;8UREĐENJE OKOLIŠA  OP
 I SANITARNOG ČVORA</oddHeader>
    <oddFooter>&amp;R&amp;"Arial,Uobičajeno"&amp;8 Stranica &amp;P od &amp;N</oddFooter>
  </headerFooter>
  <rowBreaks count="4" manualBreakCount="4">
    <brk id="34" max="16383" man="1"/>
    <brk id="42" max="16383" man="1"/>
    <brk id="48"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70" zoomScaleNormal="70" workbookViewId="0">
      <selection activeCell="B17" activeCellId="1" sqref="B17"/>
    </sheetView>
  </sheetViews>
  <sheetFormatPr defaultColWidth="10.140625" defaultRowHeight="12" x14ac:dyDescent="0.2"/>
  <cols>
    <col min="1" max="1" width="4.85546875" style="127" customWidth="1"/>
    <col min="2" max="2" width="39.140625" style="127" customWidth="1"/>
    <col min="3" max="3" width="7.85546875" style="127" customWidth="1"/>
    <col min="4" max="4" width="8.42578125" style="127" customWidth="1"/>
    <col min="5" max="5" width="10.140625" style="130" customWidth="1"/>
    <col min="6" max="6" width="13.28515625" style="130" bestFit="1" customWidth="1"/>
    <col min="7" max="253" width="10.140625" style="127"/>
    <col min="254" max="254" width="6.28515625" style="127" customWidth="1"/>
    <col min="255" max="255" width="41.85546875" style="127" customWidth="1"/>
    <col min="256" max="256" width="10.140625" style="127"/>
    <col min="257" max="257" width="10.28515625" style="127" bestFit="1" customWidth="1"/>
    <col min="258" max="258" width="10.7109375" style="127" bestFit="1" customWidth="1"/>
    <col min="259" max="259" width="11.7109375" style="127" bestFit="1" customWidth="1"/>
    <col min="260" max="509" width="10.140625" style="127"/>
    <col min="510" max="510" width="6.28515625" style="127" customWidth="1"/>
    <col min="511" max="511" width="41.85546875" style="127" customWidth="1"/>
    <col min="512" max="512" width="10.140625" style="127"/>
    <col min="513" max="513" width="10.28515625" style="127" bestFit="1" customWidth="1"/>
    <col min="514" max="514" width="10.7109375" style="127" bestFit="1" customWidth="1"/>
    <col min="515" max="515" width="11.7109375" style="127" bestFit="1" customWidth="1"/>
    <col min="516" max="765" width="10.140625" style="127"/>
    <col min="766" max="766" width="6.28515625" style="127" customWidth="1"/>
    <col min="767" max="767" width="41.85546875" style="127" customWidth="1"/>
    <col min="768" max="768" width="10.140625" style="127"/>
    <col min="769" max="769" width="10.28515625" style="127" bestFit="1" customWidth="1"/>
    <col min="770" max="770" width="10.7109375" style="127" bestFit="1" customWidth="1"/>
    <col min="771" max="771" width="11.7109375" style="127" bestFit="1" customWidth="1"/>
    <col min="772" max="1021" width="10.140625" style="127"/>
    <col min="1022" max="1022" width="6.28515625" style="127" customWidth="1"/>
    <col min="1023" max="1023" width="41.85546875" style="127" customWidth="1"/>
    <col min="1024" max="1024" width="10.140625" style="127"/>
    <col min="1025" max="1025" width="10.28515625" style="127" bestFit="1" customWidth="1"/>
    <col min="1026" max="1026" width="10.7109375" style="127" bestFit="1" customWidth="1"/>
    <col min="1027" max="1027" width="11.7109375" style="127" bestFit="1" customWidth="1"/>
    <col min="1028" max="1277" width="10.140625" style="127"/>
    <col min="1278" max="1278" width="6.28515625" style="127" customWidth="1"/>
    <col min="1279" max="1279" width="41.85546875" style="127" customWidth="1"/>
    <col min="1280" max="1280" width="10.140625" style="127"/>
    <col min="1281" max="1281" width="10.28515625" style="127" bestFit="1" customWidth="1"/>
    <col min="1282" max="1282" width="10.7109375" style="127" bestFit="1" customWidth="1"/>
    <col min="1283" max="1283" width="11.7109375" style="127" bestFit="1" customWidth="1"/>
    <col min="1284" max="1533" width="10.140625" style="127"/>
    <col min="1534" max="1534" width="6.28515625" style="127" customWidth="1"/>
    <col min="1535" max="1535" width="41.85546875" style="127" customWidth="1"/>
    <col min="1536" max="1536" width="10.140625" style="127"/>
    <col min="1537" max="1537" width="10.28515625" style="127" bestFit="1" customWidth="1"/>
    <col min="1538" max="1538" width="10.7109375" style="127" bestFit="1" customWidth="1"/>
    <col min="1539" max="1539" width="11.7109375" style="127" bestFit="1" customWidth="1"/>
    <col min="1540" max="1789" width="10.140625" style="127"/>
    <col min="1790" max="1790" width="6.28515625" style="127" customWidth="1"/>
    <col min="1791" max="1791" width="41.85546875" style="127" customWidth="1"/>
    <col min="1792" max="1792" width="10.140625" style="127"/>
    <col min="1793" max="1793" width="10.28515625" style="127" bestFit="1" customWidth="1"/>
    <col min="1794" max="1794" width="10.7109375" style="127" bestFit="1" customWidth="1"/>
    <col min="1795" max="1795" width="11.7109375" style="127" bestFit="1" customWidth="1"/>
    <col min="1796" max="2045" width="10.140625" style="127"/>
    <col min="2046" max="2046" width="6.28515625" style="127" customWidth="1"/>
    <col min="2047" max="2047" width="41.85546875" style="127" customWidth="1"/>
    <col min="2048" max="2048" width="10.140625" style="127"/>
    <col min="2049" max="2049" width="10.28515625" style="127" bestFit="1" customWidth="1"/>
    <col min="2050" max="2050" width="10.7109375" style="127" bestFit="1" customWidth="1"/>
    <col min="2051" max="2051" width="11.7109375" style="127" bestFit="1" customWidth="1"/>
    <col min="2052" max="2301" width="10.140625" style="127"/>
    <col min="2302" max="2302" width="6.28515625" style="127" customWidth="1"/>
    <col min="2303" max="2303" width="41.85546875" style="127" customWidth="1"/>
    <col min="2304" max="2304" width="10.140625" style="127"/>
    <col min="2305" max="2305" width="10.28515625" style="127" bestFit="1" customWidth="1"/>
    <col min="2306" max="2306" width="10.7109375" style="127" bestFit="1" customWidth="1"/>
    <col min="2307" max="2307" width="11.7109375" style="127" bestFit="1" customWidth="1"/>
    <col min="2308" max="2557" width="10.140625" style="127"/>
    <col min="2558" max="2558" width="6.28515625" style="127" customWidth="1"/>
    <col min="2559" max="2559" width="41.85546875" style="127" customWidth="1"/>
    <col min="2560" max="2560" width="10.140625" style="127"/>
    <col min="2561" max="2561" width="10.28515625" style="127" bestFit="1" customWidth="1"/>
    <col min="2562" max="2562" width="10.7109375" style="127" bestFit="1" customWidth="1"/>
    <col min="2563" max="2563" width="11.7109375" style="127" bestFit="1" customWidth="1"/>
    <col min="2564" max="2813" width="10.140625" style="127"/>
    <col min="2814" max="2814" width="6.28515625" style="127" customWidth="1"/>
    <col min="2815" max="2815" width="41.85546875" style="127" customWidth="1"/>
    <col min="2816" max="2816" width="10.140625" style="127"/>
    <col min="2817" max="2817" width="10.28515625" style="127" bestFit="1" customWidth="1"/>
    <col min="2818" max="2818" width="10.7109375" style="127" bestFit="1" customWidth="1"/>
    <col min="2819" max="2819" width="11.7109375" style="127" bestFit="1" customWidth="1"/>
    <col min="2820" max="3069" width="10.140625" style="127"/>
    <col min="3070" max="3070" width="6.28515625" style="127" customWidth="1"/>
    <col min="3071" max="3071" width="41.85546875" style="127" customWidth="1"/>
    <col min="3072" max="3072" width="10.140625" style="127"/>
    <col min="3073" max="3073" width="10.28515625" style="127" bestFit="1" customWidth="1"/>
    <col min="3074" max="3074" width="10.7109375" style="127" bestFit="1" customWidth="1"/>
    <col min="3075" max="3075" width="11.7109375" style="127" bestFit="1" customWidth="1"/>
    <col min="3076" max="3325" width="10.140625" style="127"/>
    <col min="3326" max="3326" width="6.28515625" style="127" customWidth="1"/>
    <col min="3327" max="3327" width="41.85546875" style="127" customWidth="1"/>
    <col min="3328" max="3328" width="10.140625" style="127"/>
    <col min="3329" max="3329" width="10.28515625" style="127" bestFit="1" customWidth="1"/>
    <col min="3330" max="3330" width="10.7109375" style="127" bestFit="1" customWidth="1"/>
    <col min="3331" max="3331" width="11.7109375" style="127" bestFit="1" customWidth="1"/>
    <col min="3332" max="3581" width="10.140625" style="127"/>
    <col min="3582" max="3582" width="6.28515625" style="127" customWidth="1"/>
    <col min="3583" max="3583" width="41.85546875" style="127" customWidth="1"/>
    <col min="3584" max="3584" width="10.140625" style="127"/>
    <col min="3585" max="3585" width="10.28515625" style="127" bestFit="1" customWidth="1"/>
    <col min="3586" max="3586" width="10.7109375" style="127" bestFit="1" customWidth="1"/>
    <col min="3587" max="3587" width="11.7109375" style="127" bestFit="1" customWidth="1"/>
    <col min="3588" max="3837" width="10.140625" style="127"/>
    <col min="3838" max="3838" width="6.28515625" style="127" customWidth="1"/>
    <col min="3839" max="3839" width="41.85546875" style="127" customWidth="1"/>
    <col min="3840" max="3840" width="10.140625" style="127"/>
    <col min="3841" max="3841" width="10.28515625" style="127" bestFit="1" customWidth="1"/>
    <col min="3842" max="3842" width="10.7109375" style="127" bestFit="1" customWidth="1"/>
    <col min="3843" max="3843" width="11.7109375" style="127" bestFit="1" customWidth="1"/>
    <col min="3844" max="4093" width="10.140625" style="127"/>
    <col min="4094" max="4094" width="6.28515625" style="127" customWidth="1"/>
    <col min="4095" max="4095" width="41.85546875" style="127" customWidth="1"/>
    <col min="4096" max="4096" width="10.140625" style="127"/>
    <col min="4097" max="4097" width="10.28515625" style="127" bestFit="1" customWidth="1"/>
    <col min="4098" max="4098" width="10.7109375" style="127" bestFit="1" customWidth="1"/>
    <col min="4099" max="4099" width="11.7109375" style="127" bestFit="1" customWidth="1"/>
    <col min="4100" max="4349" width="10.140625" style="127"/>
    <col min="4350" max="4350" width="6.28515625" style="127" customWidth="1"/>
    <col min="4351" max="4351" width="41.85546875" style="127" customWidth="1"/>
    <col min="4352" max="4352" width="10.140625" style="127"/>
    <col min="4353" max="4353" width="10.28515625" style="127" bestFit="1" customWidth="1"/>
    <col min="4354" max="4354" width="10.7109375" style="127" bestFit="1" customWidth="1"/>
    <col min="4355" max="4355" width="11.7109375" style="127" bestFit="1" customWidth="1"/>
    <col min="4356" max="4605" width="10.140625" style="127"/>
    <col min="4606" max="4606" width="6.28515625" style="127" customWidth="1"/>
    <col min="4607" max="4607" width="41.85546875" style="127" customWidth="1"/>
    <col min="4608" max="4608" width="10.140625" style="127"/>
    <col min="4609" max="4609" width="10.28515625" style="127" bestFit="1" customWidth="1"/>
    <col min="4610" max="4610" width="10.7109375" style="127" bestFit="1" customWidth="1"/>
    <col min="4611" max="4611" width="11.7109375" style="127" bestFit="1" customWidth="1"/>
    <col min="4612" max="4861" width="10.140625" style="127"/>
    <col min="4862" max="4862" width="6.28515625" style="127" customWidth="1"/>
    <col min="4863" max="4863" width="41.85546875" style="127" customWidth="1"/>
    <col min="4864" max="4864" width="10.140625" style="127"/>
    <col min="4865" max="4865" width="10.28515625" style="127" bestFit="1" customWidth="1"/>
    <col min="4866" max="4866" width="10.7109375" style="127" bestFit="1" customWidth="1"/>
    <col min="4867" max="4867" width="11.7109375" style="127" bestFit="1" customWidth="1"/>
    <col min="4868" max="5117" width="10.140625" style="127"/>
    <col min="5118" max="5118" width="6.28515625" style="127" customWidth="1"/>
    <col min="5119" max="5119" width="41.85546875" style="127" customWidth="1"/>
    <col min="5120" max="5120" width="10.140625" style="127"/>
    <col min="5121" max="5121" width="10.28515625" style="127" bestFit="1" customWidth="1"/>
    <col min="5122" max="5122" width="10.7109375" style="127" bestFit="1" customWidth="1"/>
    <col min="5123" max="5123" width="11.7109375" style="127" bestFit="1" customWidth="1"/>
    <col min="5124" max="5373" width="10.140625" style="127"/>
    <col min="5374" max="5374" width="6.28515625" style="127" customWidth="1"/>
    <col min="5375" max="5375" width="41.85546875" style="127" customWidth="1"/>
    <col min="5376" max="5376" width="10.140625" style="127"/>
    <col min="5377" max="5377" width="10.28515625" style="127" bestFit="1" customWidth="1"/>
    <col min="5378" max="5378" width="10.7109375" style="127" bestFit="1" customWidth="1"/>
    <col min="5379" max="5379" width="11.7109375" style="127" bestFit="1" customWidth="1"/>
    <col min="5380" max="5629" width="10.140625" style="127"/>
    <col min="5630" max="5630" width="6.28515625" style="127" customWidth="1"/>
    <col min="5631" max="5631" width="41.85546875" style="127" customWidth="1"/>
    <col min="5632" max="5632" width="10.140625" style="127"/>
    <col min="5633" max="5633" width="10.28515625" style="127" bestFit="1" customWidth="1"/>
    <col min="5634" max="5634" width="10.7109375" style="127" bestFit="1" customWidth="1"/>
    <col min="5635" max="5635" width="11.7109375" style="127" bestFit="1" customWidth="1"/>
    <col min="5636" max="5885" width="10.140625" style="127"/>
    <col min="5886" max="5886" width="6.28515625" style="127" customWidth="1"/>
    <col min="5887" max="5887" width="41.85546875" style="127" customWidth="1"/>
    <col min="5888" max="5888" width="10.140625" style="127"/>
    <col min="5889" max="5889" width="10.28515625" style="127" bestFit="1" customWidth="1"/>
    <col min="5890" max="5890" width="10.7109375" style="127" bestFit="1" customWidth="1"/>
    <col min="5891" max="5891" width="11.7109375" style="127" bestFit="1" customWidth="1"/>
    <col min="5892" max="6141" width="10.140625" style="127"/>
    <col min="6142" max="6142" width="6.28515625" style="127" customWidth="1"/>
    <col min="6143" max="6143" width="41.85546875" style="127" customWidth="1"/>
    <col min="6144" max="6144" width="10.140625" style="127"/>
    <col min="6145" max="6145" width="10.28515625" style="127" bestFit="1" customWidth="1"/>
    <col min="6146" max="6146" width="10.7109375" style="127" bestFit="1" customWidth="1"/>
    <col min="6147" max="6147" width="11.7109375" style="127" bestFit="1" customWidth="1"/>
    <col min="6148" max="6397" width="10.140625" style="127"/>
    <col min="6398" max="6398" width="6.28515625" style="127" customWidth="1"/>
    <col min="6399" max="6399" width="41.85546875" style="127" customWidth="1"/>
    <col min="6400" max="6400" width="10.140625" style="127"/>
    <col min="6401" max="6401" width="10.28515625" style="127" bestFit="1" customWidth="1"/>
    <col min="6402" max="6402" width="10.7109375" style="127" bestFit="1" customWidth="1"/>
    <col min="6403" max="6403" width="11.7109375" style="127" bestFit="1" customWidth="1"/>
    <col min="6404" max="6653" width="10.140625" style="127"/>
    <col min="6654" max="6654" width="6.28515625" style="127" customWidth="1"/>
    <col min="6655" max="6655" width="41.85546875" style="127" customWidth="1"/>
    <col min="6656" max="6656" width="10.140625" style="127"/>
    <col min="6657" max="6657" width="10.28515625" style="127" bestFit="1" customWidth="1"/>
    <col min="6658" max="6658" width="10.7109375" style="127" bestFit="1" customWidth="1"/>
    <col min="6659" max="6659" width="11.7109375" style="127" bestFit="1" customWidth="1"/>
    <col min="6660" max="6909" width="10.140625" style="127"/>
    <col min="6910" max="6910" width="6.28515625" style="127" customWidth="1"/>
    <col min="6911" max="6911" width="41.85546875" style="127" customWidth="1"/>
    <col min="6912" max="6912" width="10.140625" style="127"/>
    <col min="6913" max="6913" width="10.28515625" style="127" bestFit="1" customWidth="1"/>
    <col min="6914" max="6914" width="10.7109375" style="127" bestFit="1" customWidth="1"/>
    <col min="6915" max="6915" width="11.7109375" style="127" bestFit="1" customWidth="1"/>
    <col min="6916" max="7165" width="10.140625" style="127"/>
    <col min="7166" max="7166" width="6.28515625" style="127" customWidth="1"/>
    <col min="7167" max="7167" width="41.85546875" style="127" customWidth="1"/>
    <col min="7168" max="7168" width="10.140625" style="127"/>
    <col min="7169" max="7169" width="10.28515625" style="127" bestFit="1" customWidth="1"/>
    <col min="7170" max="7170" width="10.7109375" style="127" bestFit="1" customWidth="1"/>
    <col min="7171" max="7171" width="11.7109375" style="127" bestFit="1" customWidth="1"/>
    <col min="7172" max="7421" width="10.140625" style="127"/>
    <col min="7422" max="7422" width="6.28515625" style="127" customWidth="1"/>
    <col min="7423" max="7423" width="41.85546875" style="127" customWidth="1"/>
    <col min="7424" max="7424" width="10.140625" style="127"/>
    <col min="7425" max="7425" width="10.28515625" style="127" bestFit="1" customWidth="1"/>
    <col min="7426" max="7426" width="10.7109375" style="127" bestFit="1" customWidth="1"/>
    <col min="7427" max="7427" width="11.7109375" style="127" bestFit="1" customWidth="1"/>
    <col min="7428" max="7677" width="10.140625" style="127"/>
    <col min="7678" max="7678" width="6.28515625" style="127" customWidth="1"/>
    <col min="7679" max="7679" width="41.85546875" style="127" customWidth="1"/>
    <col min="7680" max="7680" width="10.140625" style="127"/>
    <col min="7681" max="7681" width="10.28515625" style="127" bestFit="1" customWidth="1"/>
    <col min="7682" max="7682" width="10.7109375" style="127" bestFit="1" customWidth="1"/>
    <col min="7683" max="7683" width="11.7109375" style="127" bestFit="1" customWidth="1"/>
    <col min="7684" max="7933" width="10.140625" style="127"/>
    <col min="7934" max="7934" width="6.28515625" style="127" customWidth="1"/>
    <col min="7935" max="7935" width="41.85546875" style="127" customWidth="1"/>
    <col min="7936" max="7936" width="10.140625" style="127"/>
    <col min="7937" max="7937" width="10.28515625" style="127" bestFit="1" customWidth="1"/>
    <col min="7938" max="7938" width="10.7109375" style="127" bestFit="1" customWidth="1"/>
    <col min="7939" max="7939" width="11.7109375" style="127" bestFit="1" customWidth="1"/>
    <col min="7940" max="8189" width="10.140625" style="127"/>
    <col min="8190" max="8190" width="6.28515625" style="127" customWidth="1"/>
    <col min="8191" max="8191" width="41.85546875" style="127" customWidth="1"/>
    <col min="8192" max="8192" width="10.140625" style="127"/>
    <col min="8193" max="8193" width="10.28515625" style="127" bestFit="1" customWidth="1"/>
    <col min="8194" max="8194" width="10.7109375" style="127" bestFit="1" customWidth="1"/>
    <col min="8195" max="8195" width="11.7109375" style="127" bestFit="1" customWidth="1"/>
    <col min="8196" max="8445" width="10.140625" style="127"/>
    <col min="8446" max="8446" width="6.28515625" style="127" customWidth="1"/>
    <col min="8447" max="8447" width="41.85546875" style="127" customWidth="1"/>
    <col min="8448" max="8448" width="10.140625" style="127"/>
    <col min="8449" max="8449" width="10.28515625" style="127" bestFit="1" customWidth="1"/>
    <col min="8450" max="8450" width="10.7109375" style="127" bestFit="1" customWidth="1"/>
    <col min="8451" max="8451" width="11.7109375" style="127" bestFit="1" customWidth="1"/>
    <col min="8452" max="8701" width="10.140625" style="127"/>
    <col min="8702" max="8702" width="6.28515625" style="127" customWidth="1"/>
    <col min="8703" max="8703" width="41.85546875" style="127" customWidth="1"/>
    <col min="8704" max="8704" width="10.140625" style="127"/>
    <col min="8705" max="8705" width="10.28515625" style="127" bestFit="1" customWidth="1"/>
    <col min="8706" max="8706" width="10.7109375" style="127" bestFit="1" customWidth="1"/>
    <col min="8707" max="8707" width="11.7109375" style="127" bestFit="1" customWidth="1"/>
    <col min="8708" max="8957" width="10.140625" style="127"/>
    <col min="8958" max="8958" width="6.28515625" style="127" customWidth="1"/>
    <col min="8959" max="8959" width="41.85546875" style="127" customWidth="1"/>
    <col min="8960" max="8960" width="10.140625" style="127"/>
    <col min="8961" max="8961" width="10.28515625" style="127" bestFit="1" customWidth="1"/>
    <col min="8962" max="8962" width="10.7109375" style="127" bestFit="1" customWidth="1"/>
    <col min="8963" max="8963" width="11.7109375" style="127" bestFit="1" customWidth="1"/>
    <col min="8964" max="9213" width="10.140625" style="127"/>
    <col min="9214" max="9214" width="6.28515625" style="127" customWidth="1"/>
    <col min="9215" max="9215" width="41.85546875" style="127" customWidth="1"/>
    <col min="9216" max="9216" width="10.140625" style="127"/>
    <col min="9217" max="9217" width="10.28515625" style="127" bestFit="1" customWidth="1"/>
    <col min="9218" max="9218" width="10.7109375" style="127" bestFit="1" customWidth="1"/>
    <col min="9219" max="9219" width="11.7109375" style="127" bestFit="1" customWidth="1"/>
    <col min="9220" max="9469" width="10.140625" style="127"/>
    <col min="9470" max="9470" width="6.28515625" style="127" customWidth="1"/>
    <col min="9471" max="9471" width="41.85546875" style="127" customWidth="1"/>
    <col min="9472" max="9472" width="10.140625" style="127"/>
    <col min="9473" max="9473" width="10.28515625" style="127" bestFit="1" customWidth="1"/>
    <col min="9474" max="9474" width="10.7109375" style="127" bestFit="1" customWidth="1"/>
    <col min="9475" max="9475" width="11.7109375" style="127" bestFit="1" customWidth="1"/>
    <col min="9476" max="9725" width="10.140625" style="127"/>
    <col min="9726" max="9726" width="6.28515625" style="127" customWidth="1"/>
    <col min="9727" max="9727" width="41.85546875" style="127" customWidth="1"/>
    <col min="9728" max="9728" width="10.140625" style="127"/>
    <col min="9729" max="9729" width="10.28515625" style="127" bestFit="1" customWidth="1"/>
    <col min="9730" max="9730" width="10.7109375" style="127" bestFit="1" customWidth="1"/>
    <col min="9731" max="9731" width="11.7109375" style="127" bestFit="1" customWidth="1"/>
    <col min="9732" max="9981" width="10.140625" style="127"/>
    <col min="9982" max="9982" width="6.28515625" style="127" customWidth="1"/>
    <col min="9983" max="9983" width="41.85546875" style="127" customWidth="1"/>
    <col min="9984" max="9984" width="10.140625" style="127"/>
    <col min="9985" max="9985" width="10.28515625" style="127" bestFit="1" customWidth="1"/>
    <col min="9986" max="9986" width="10.7109375" style="127" bestFit="1" customWidth="1"/>
    <col min="9987" max="9987" width="11.7109375" style="127" bestFit="1" customWidth="1"/>
    <col min="9988" max="10237" width="10.140625" style="127"/>
    <col min="10238" max="10238" width="6.28515625" style="127" customWidth="1"/>
    <col min="10239" max="10239" width="41.85546875" style="127" customWidth="1"/>
    <col min="10240" max="10240" width="10.140625" style="127"/>
    <col min="10241" max="10241" width="10.28515625" style="127" bestFit="1" customWidth="1"/>
    <col min="10242" max="10242" width="10.7109375" style="127" bestFit="1" customWidth="1"/>
    <col min="10243" max="10243" width="11.7109375" style="127" bestFit="1" customWidth="1"/>
    <col min="10244" max="10493" width="10.140625" style="127"/>
    <col min="10494" max="10494" width="6.28515625" style="127" customWidth="1"/>
    <col min="10495" max="10495" width="41.85546875" style="127" customWidth="1"/>
    <col min="10496" max="10496" width="10.140625" style="127"/>
    <col min="10497" max="10497" width="10.28515625" style="127" bestFit="1" customWidth="1"/>
    <col min="10498" max="10498" width="10.7109375" style="127" bestFit="1" customWidth="1"/>
    <col min="10499" max="10499" width="11.7109375" style="127" bestFit="1" customWidth="1"/>
    <col min="10500" max="10749" width="10.140625" style="127"/>
    <col min="10750" max="10750" width="6.28515625" style="127" customWidth="1"/>
    <col min="10751" max="10751" width="41.85546875" style="127" customWidth="1"/>
    <col min="10752" max="10752" width="10.140625" style="127"/>
    <col min="10753" max="10753" width="10.28515625" style="127" bestFit="1" customWidth="1"/>
    <col min="10754" max="10754" width="10.7109375" style="127" bestFit="1" customWidth="1"/>
    <col min="10755" max="10755" width="11.7109375" style="127" bestFit="1" customWidth="1"/>
    <col min="10756" max="11005" width="10.140625" style="127"/>
    <col min="11006" max="11006" width="6.28515625" style="127" customWidth="1"/>
    <col min="11007" max="11007" width="41.85546875" style="127" customWidth="1"/>
    <col min="11008" max="11008" width="10.140625" style="127"/>
    <col min="11009" max="11009" width="10.28515625" style="127" bestFit="1" customWidth="1"/>
    <col min="11010" max="11010" width="10.7109375" style="127" bestFit="1" customWidth="1"/>
    <col min="11011" max="11011" width="11.7109375" style="127" bestFit="1" customWidth="1"/>
    <col min="11012" max="11261" width="10.140625" style="127"/>
    <col min="11262" max="11262" width="6.28515625" style="127" customWidth="1"/>
    <col min="11263" max="11263" width="41.85546875" style="127" customWidth="1"/>
    <col min="11264" max="11264" width="10.140625" style="127"/>
    <col min="11265" max="11265" width="10.28515625" style="127" bestFit="1" customWidth="1"/>
    <col min="11266" max="11266" width="10.7109375" style="127" bestFit="1" customWidth="1"/>
    <col min="11267" max="11267" width="11.7109375" style="127" bestFit="1" customWidth="1"/>
    <col min="11268" max="11517" width="10.140625" style="127"/>
    <col min="11518" max="11518" width="6.28515625" style="127" customWidth="1"/>
    <col min="11519" max="11519" width="41.85546875" style="127" customWidth="1"/>
    <col min="11520" max="11520" width="10.140625" style="127"/>
    <col min="11521" max="11521" width="10.28515625" style="127" bestFit="1" customWidth="1"/>
    <col min="11522" max="11522" width="10.7109375" style="127" bestFit="1" customWidth="1"/>
    <col min="11523" max="11523" width="11.7109375" style="127" bestFit="1" customWidth="1"/>
    <col min="11524" max="11773" width="10.140625" style="127"/>
    <col min="11774" max="11774" width="6.28515625" style="127" customWidth="1"/>
    <col min="11775" max="11775" width="41.85546875" style="127" customWidth="1"/>
    <col min="11776" max="11776" width="10.140625" style="127"/>
    <col min="11777" max="11777" width="10.28515625" style="127" bestFit="1" customWidth="1"/>
    <col min="11778" max="11778" width="10.7109375" style="127" bestFit="1" customWidth="1"/>
    <col min="11779" max="11779" width="11.7109375" style="127" bestFit="1" customWidth="1"/>
    <col min="11780" max="12029" width="10.140625" style="127"/>
    <col min="12030" max="12030" width="6.28515625" style="127" customWidth="1"/>
    <col min="12031" max="12031" width="41.85546875" style="127" customWidth="1"/>
    <col min="12032" max="12032" width="10.140625" style="127"/>
    <col min="12033" max="12033" width="10.28515625" style="127" bestFit="1" customWidth="1"/>
    <col min="12034" max="12034" width="10.7109375" style="127" bestFit="1" customWidth="1"/>
    <col min="12035" max="12035" width="11.7109375" style="127" bestFit="1" customWidth="1"/>
    <col min="12036" max="12285" width="10.140625" style="127"/>
    <col min="12286" max="12286" width="6.28515625" style="127" customWidth="1"/>
    <col min="12287" max="12287" width="41.85546875" style="127" customWidth="1"/>
    <col min="12288" max="12288" width="10.140625" style="127"/>
    <col min="12289" max="12289" width="10.28515625" style="127" bestFit="1" customWidth="1"/>
    <col min="12290" max="12290" width="10.7109375" style="127" bestFit="1" customWidth="1"/>
    <col min="12291" max="12291" width="11.7109375" style="127" bestFit="1" customWidth="1"/>
    <col min="12292" max="12541" width="10.140625" style="127"/>
    <col min="12542" max="12542" width="6.28515625" style="127" customWidth="1"/>
    <col min="12543" max="12543" width="41.85546875" style="127" customWidth="1"/>
    <col min="12544" max="12544" width="10.140625" style="127"/>
    <col min="12545" max="12545" width="10.28515625" style="127" bestFit="1" customWidth="1"/>
    <col min="12546" max="12546" width="10.7109375" style="127" bestFit="1" customWidth="1"/>
    <col min="12547" max="12547" width="11.7109375" style="127" bestFit="1" customWidth="1"/>
    <col min="12548" max="12797" width="10.140625" style="127"/>
    <col min="12798" max="12798" width="6.28515625" style="127" customWidth="1"/>
    <col min="12799" max="12799" width="41.85546875" style="127" customWidth="1"/>
    <col min="12800" max="12800" width="10.140625" style="127"/>
    <col min="12801" max="12801" width="10.28515625" style="127" bestFit="1" customWidth="1"/>
    <col min="12802" max="12802" width="10.7109375" style="127" bestFit="1" customWidth="1"/>
    <col min="12803" max="12803" width="11.7109375" style="127" bestFit="1" customWidth="1"/>
    <col min="12804" max="13053" width="10.140625" style="127"/>
    <col min="13054" max="13054" width="6.28515625" style="127" customWidth="1"/>
    <col min="13055" max="13055" width="41.85546875" style="127" customWidth="1"/>
    <col min="13056" max="13056" width="10.140625" style="127"/>
    <col min="13057" max="13057" width="10.28515625" style="127" bestFit="1" customWidth="1"/>
    <col min="13058" max="13058" width="10.7109375" style="127" bestFit="1" customWidth="1"/>
    <col min="13059" max="13059" width="11.7109375" style="127" bestFit="1" customWidth="1"/>
    <col min="13060" max="13309" width="10.140625" style="127"/>
    <col min="13310" max="13310" width="6.28515625" style="127" customWidth="1"/>
    <col min="13311" max="13311" width="41.85546875" style="127" customWidth="1"/>
    <col min="13312" max="13312" width="10.140625" style="127"/>
    <col min="13313" max="13313" width="10.28515625" style="127" bestFit="1" customWidth="1"/>
    <col min="13314" max="13314" width="10.7109375" style="127" bestFit="1" customWidth="1"/>
    <col min="13315" max="13315" width="11.7109375" style="127" bestFit="1" customWidth="1"/>
    <col min="13316" max="13565" width="10.140625" style="127"/>
    <col min="13566" max="13566" width="6.28515625" style="127" customWidth="1"/>
    <col min="13567" max="13567" width="41.85546875" style="127" customWidth="1"/>
    <col min="13568" max="13568" width="10.140625" style="127"/>
    <col min="13569" max="13569" width="10.28515625" style="127" bestFit="1" customWidth="1"/>
    <col min="13570" max="13570" width="10.7109375" style="127" bestFit="1" customWidth="1"/>
    <col min="13571" max="13571" width="11.7109375" style="127" bestFit="1" customWidth="1"/>
    <col min="13572" max="13821" width="10.140625" style="127"/>
    <col min="13822" max="13822" width="6.28515625" style="127" customWidth="1"/>
    <col min="13823" max="13823" width="41.85546875" style="127" customWidth="1"/>
    <col min="13824" max="13824" width="10.140625" style="127"/>
    <col min="13825" max="13825" width="10.28515625" style="127" bestFit="1" customWidth="1"/>
    <col min="13826" max="13826" width="10.7109375" style="127" bestFit="1" customWidth="1"/>
    <col min="13827" max="13827" width="11.7109375" style="127" bestFit="1" customWidth="1"/>
    <col min="13828" max="14077" width="10.140625" style="127"/>
    <col min="14078" max="14078" width="6.28515625" style="127" customWidth="1"/>
    <col min="14079" max="14079" width="41.85546875" style="127" customWidth="1"/>
    <col min="14080" max="14080" width="10.140625" style="127"/>
    <col min="14081" max="14081" width="10.28515625" style="127" bestFit="1" customWidth="1"/>
    <col min="14082" max="14082" width="10.7109375" style="127" bestFit="1" customWidth="1"/>
    <col min="14083" max="14083" width="11.7109375" style="127" bestFit="1" customWidth="1"/>
    <col min="14084" max="14333" width="10.140625" style="127"/>
    <col min="14334" max="14334" width="6.28515625" style="127" customWidth="1"/>
    <col min="14335" max="14335" width="41.85546875" style="127" customWidth="1"/>
    <col min="14336" max="14336" width="10.140625" style="127"/>
    <col min="14337" max="14337" width="10.28515625" style="127" bestFit="1" customWidth="1"/>
    <col min="14338" max="14338" width="10.7109375" style="127" bestFit="1" customWidth="1"/>
    <col min="14339" max="14339" width="11.7109375" style="127" bestFit="1" customWidth="1"/>
    <col min="14340" max="14589" width="10.140625" style="127"/>
    <col min="14590" max="14590" width="6.28515625" style="127" customWidth="1"/>
    <col min="14591" max="14591" width="41.85546875" style="127" customWidth="1"/>
    <col min="14592" max="14592" width="10.140625" style="127"/>
    <col min="14593" max="14593" width="10.28515625" style="127" bestFit="1" customWidth="1"/>
    <col min="14594" max="14594" width="10.7109375" style="127" bestFit="1" customWidth="1"/>
    <col min="14595" max="14595" width="11.7109375" style="127" bestFit="1" customWidth="1"/>
    <col min="14596" max="14845" width="10.140625" style="127"/>
    <col min="14846" max="14846" width="6.28515625" style="127" customWidth="1"/>
    <col min="14847" max="14847" width="41.85546875" style="127" customWidth="1"/>
    <col min="14848" max="14848" width="10.140625" style="127"/>
    <col min="14849" max="14849" width="10.28515625" style="127" bestFit="1" customWidth="1"/>
    <col min="14850" max="14850" width="10.7109375" style="127" bestFit="1" customWidth="1"/>
    <col min="14851" max="14851" width="11.7109375" style="127" bestFit="1" customWidth="1"/>
    <col min="14852" max="15101" width="10.140625" style="127"/>
    <col min="15102" max="15102" width="6.28515625" style="127" customWidth="1"/>
    <col min="15103" max="15103" width="41.85546875" style="127" customWidth="1"/>
    <col min="15104" max="15104" width="10.140625" style="127"/>
    <col min="15105" max="15105" width="10.28515625" style="127" bestFit="1" customWidth="1"/>
    <col min="15106" max="15106" width="10.7109375" style="127" bestFit="1" customWidth="1"/>
    <col min="15107" max="15107" width="11.7109375" style="127" bestFit="1" customWidth="1"/>
    <col min="15108" max="15357" width="10.140625" style="127"/>
    <col min="15358" max="15358" width="6.28515625" style="127" customWidth="1"/>
    <col min="15359" max="15359" width="41.85546875" style="127" customWidth="1"/>
    <col min="15360" max="15360" width="10.140625" style="127"/>
    <col min="15361" max="15361" width="10.28515625" style="127" bestFit="1" customWidth="1"/>
    <col min="15362" max="15362" width="10.7109375" style="127" bestFit="1" customWidth="1"/>
    <col min="15363" max="15363" width="11.7109375" style="127" bestFit="1" customWidth="1"/>
    <col min="15364" max="15613" width="10.140625" style="127"/>
    <col min="15614" max="15614" width="6.28515625" style="127" customWidth="1"/>
    <col min="15615" max="15615" width="41.85546875" style="127" customWidth="1"/>
    <col min="15616" max="15616" width="10.140625" style="127"/>
    <col min="15617" max="15617" width="10.28515625" style="127" bestFit="1" customWidth="1"/>
    <col min="15618" max="15618" width="10.7109375" style="127" bestFit="1" customWidth="1"/>
    <col min="15619" max="15619" width="11.7109375" style="127" bestFit="1" customWidth="1"/>
    <col min="15620" max="15869" width="10.140625" style="127"/>
    <col min="15870" max="15870" width="6.28515625" style="127" customWidth="1"/>
    <col min="15871" max="15871" width="41.85546875" style="127" customWidth="1"/>
    <col min="15872" max="15872" width="10.140625" style="127"/>
    <col min="15873" max="15873" width="10.28515625" style="127" bestFit="1" customWidth="1"/>
    <col min="15874" max="15874" width="10.7109375" style="127" bestFit="1" customWidth="1"/>
    <col min="15875" max="15875" width="11.7109375" style="127" bestFit="1" customWidth="1"/>
    <col min="15876" max="16125" width="10.140625" style="127"/>
    <col min="16126" max="16126" width="6.28515625" style="127" customWidth="1"/>
    <col min="16127" max="16127" width="41.85546875" style="127" customWidth="1"/>
    <col min="16128" max="16128" width="10.140625" style="127"/>
    <col min="16129" max="16129" width="10.28515625" style="127" bestFit="1" customWidth="1"/>
    <col min="16130" max="16130" width="10.7109375" style="127" bestFit="1" customWidth="1"/>
    <col min="16131" max="16131" width="11.7109375" style="127" bestFit="1" customWidth="1"/>
    <col min="16132" max="16384" width="10.140625" style="127"/>
  </cols>
  <sheetData>
    <row r="1" spans="1:6" ht="12.75" thickBot="1" x14ac:dyDescent="0.25">
      <c r="A1" s="233" t="s">
        <v>69</v>
      </c>
      <c r="B1" s="234" t="s">
        <v>109</v>
      </c>
      <c r="C1" s="234"/>
      <c r="D1" s="234"/>
      <c r="E1" s="235"/>
      <c r="F1" s="152"/>
    </row>
    <row r="2" spans="1:6" s="128" customFormat="1" ht="12.75" thickBot="1" x14ac:dyDescent="0.25">
      <c r="A2" s="18" t="s">
        <v>0</v>
      </c>
      <c r="B2" s="19" t="s">
        <v>1</v>
      </c>
      <c r="C2" s="20" t="s">
        <v>2</v>
      </c>
      <c r="D2" s="20" t="s">
        <v>3</v>
      </c>
      <c r="E2" s="21" t="s">
        <v>4</v>
      </c>
      <c r="F2" s="22" t="s">
        <v>5</v>
      </c>
    </row>
    <row r="3" spans="1:6" ht="12.75" thickBot="1" x14ac:dyDescent="0.25">
      <c r="A3" s="123"/>
      <c r="B3" s="124"/>
      <c r="C3" s="125"/>
      <c r="D3" s="125"/>
      <c r="E3" s="126"/>
      <c r="F3" s="126"/>
    </row>
    <row r="4" spans="1:6" ht="12.75" thickBot="1" x14ac:dyDescent="0.25">
      <c r="A4" s="18" t="s">
        <v>69</v>
      </c>
      <c r="B4" s="129" t="s">
        <v>70</v>
      </c>
      <c r="C4" s="20"/>
      <c r="D4" s="20"/>
      <c r="E4" s="21"/>
      <c r="F4" s="22"/>
    </row>
    <row r="5" spans="1:6" ht="12.75" thickBot="1" x14ac:dyDescent="0.25"/>
    <row r="6" spans="1:6" ht="24" customHeight="1" thickBot="1" x14ac:dyDescent="0.25">
      <c r="A6" s="458" t="s">
        <v>71</v>
      </c>
      <c r="B6" s="132" t="s">
        <v>49</v>
      </c>
      <c r="C6" s="133"/>
      <c r="D6" s="134"/>
      <c r="E6" s="87"/>
      <c r="F6" s="88"/>
    </row>
    <row r="7" spans="1:6" ht="108" x14ac:dyDescent="0.2">
      <c r="A7" s="478" t="s">
        <v>6</v>
      </c>
      <c r="B7" s="417" t="s">
        <v>68</v>
      </c>
      <c r="C7" s="140" t="s">
        <v>66</v>
      </c>
      <c r="D7" s="393">
        <v>30</v>
      </c>
      <c r="E7" s="141"/>
      <c r="F7" s="142">
        <f t="shared" ref="F7:F12" si="0">+E7*D7</f>
        <v>0</v>
      </c>
    </row>
    <row r="8" spans="1:6" ht="63.75" customHeight="1" x14ac:dyDescent="0.2">
      <c r="A8" s="478" t="s">
        <v>8</v>
      </c>
      <c r="B8" s="135" t="s">
        <v>250</v>
      </c>
      <c r="C8" s="136" t="s">
        <v>66</v>
      </c>
      <c r="D8" s="392">
        <v>3.5</v>
      </c>
      <c r="E8" s="137"/>
      <c r="F8" s="138">
        <f t="shared" si="0"/>
        <v>0</v>
      </c>
    </row>
    <row r="9" spans="1:6" ht="35.25" customHeight="1" x14ac:dyDescent="0.2">
      <c r="A9" s="478" t="s">
        <v>9</v>
      </c>
      <c r="B9" s="135" t="s">
        <v>251</v>
      </c>
      <c r="C9" s="136" t="s">
        <v>66</v>
      </c>
      <c r="D9" s="392">
        <v>5</v>
      </c>
      <c r="E9" s="137"/>
      <c r="F9" s="138">
        <f t="shared" si="0"/>
        <v>0</v>
      </c>
    </row>
    <row r="10" spans="1:6" s="128" customFormat="1" ht="71.25" customHeight="1" x14ac:dyDescent="0.2">
      <c r="A10" s="478" t="s">
        <v>10</v>
      </c>
      <c r="B10" s="139" t="s">
        <v>72</v>
      </c>
      <c r="C10" s="136" t="s">
        <v>66</v>
      </c>
      <c r="D10" s="392">
        <v>20</v>
      </c>
      <c r="E10" s="137"/>
      <c r="F10" s="138">
        <f t="shared" si="0"/>
        <v>0</v>
      </c>
    </row>
    <row r="11" spans="1:6" s="128" customFormat="1" ht="43.5" customHeight="1" x14ac:dyDescent="0.2">
      <c r="A11" s="478" t="s">
        <v>11</v>
      </c>
      <c r="B11" s="139" t="s">
        <v>252</v>
      </c>
      <c r="C11" s="136" t="s">
        <v>19</v>
      </c>
      <c r="D11" s="392">
        <v>15</v>
      </c>
      <c r="E11" s="143"/>
      <c r="F11" s="144">
        <f t="shared" si="0"/>
        <v>0</v>
      </c>
    </row>
    <row r="12" spans="1:6" s="123" customFormat="1" ht="46.5" customHeight="1" x14ac:dyDescent="0.2">
      <c r="A12" s="478" t="s">
        <v>12</v>
      </c>
      <c r="B12" s="139" t="s">
        <v>253</v>
      </c>
      <c r="C12" s="136" t="s">
        <v>19</v>
      </c>
      <c r="D12" s="392">
        <v>15</v>
      </c>
      <c r="E12" s="143"/>
      <c r="F12" s="144">
        <f t="shared" si="0"/>
        <v>0</v>
      </c>
    </row>
    <row r="13" spans="1:6" s="123" customFormat="1" ht="43.5" customHeight="1" x14ac:dyDescent="0.2">
      <c r="A13" s="478" t="s">
        <v>13</v>
      </c>
      <c r="B13" s="37" t="s">
        <v>34</v>
      </c>
      <c r="C13" s="145"/>
      <c r="D13" s="394"/>
      <c r="E13" s="146"/>
      <c r="F13" s="147"/>
    </row>
    <row r="14" spans="1:6" s="123" customFormat="1" ht="34.5" customHeight="1" x14ac:dyDescent="0.2">
      <c r="A14" s="478"/>
      <c r="B14" s="37" t="s">
        <v>285</v>
      </c>
      <c r="C14" s="145" t="s">
        <v>20</v>
      </c>
      <c r="D14" s="394">
        <v>1</v>
      </c>
      <c r="E14" s="413"/>
      <c r="F14" s="147">
        <f>D14*E14</f>
        <v>0</v>
      </c>
    </row>
    <row r="15" spans="1:6" s="123" customFormat="1" ht="49.5" customHeight="1" x14ac:dyDescent="0.2">
      <c r="A15" s="479"/>
      <c r="B15" s="37" t="s">
        <v>286</v>
      </c>
      <c r="C15" s="145" t="s">
        <v>20</v>
      </c>
      <c r="D15" s="394">
        <v>1</v>
      </c>
      <c r="E15" s="413"/>
      <c r="F15" s="147">
        <f>D15*E15</f>
        <v>0</v>
      </c>
    </row>
    <row r="16" spans="1:6" s="123" customFormat="1" ht="104.25" customHeight="1" x14ac:dyDescent="0.2">
      <c r="A16" s="478"/>
      <c r="B16" s="39" t="s">
        <v>287</v>
      </c>
      <c r="C16" s="148" t="s">
        <v>20</v>
      </c>
      <c r="D16" s="395">
        <v>1</v>
      </c>
      <c r="E16" s="415"/>
      <c r="F16" s="416">
        <f>D16*E16</f>
        <v>0</v>
      </c>
    </row>
    <row r="17" spans="1:7" ht="54.75" customHeight="1" thickBot="1" x14ac:dyDescent="0.25">
      <c r="A17" s="480" t="s">
        <v>14</v>
      </c>
      <c r="B17" s="124" t="s">
        <v>254</v>
      </c>
      <c r="C17" s="125" t="s">
        <v>20</v>
      </c>
      <c r="D17" s="414">
        <v>3</v>
      </c>
      <c r="E17" s="126"/>
      <c r="F17" s="459">
        <f>D17*E17</f>
        <v>0</v>
      </c>
    </row>
    <row r="18" spans="1:7" ht="12.75" thickBot="1" x14ac:dyDescent="0.25">
      <c r="A18" s="149" t="s">
        <v>71</v>
      </c>
      <c r="B18" s="150" t="s">
        <v>67</v>
      </c>
      <c r="C18" s="133"/>
      <c r="D18" s="396"/>
      <c r="E18" s="151"/>
      <c r="F18" s="152">
        <f>SUM(F7:F17)</f>
        <v>0</v>
      </c>
    </row>
    <row r="19" spans="1:7" ht="12.75" thickBot="1" x14ac:dyDescent="0.25">
      <c r="D19" s="397"/>
    </row>
    <row r="20" spans="1:7" ht="22.5" customHeight="1" thickBot="1" x14ac:dyDescent="0.25">
      <c r="A20" s="131" t="s">
        <v>84</v>
      </c>
      <c r="B20" s="153" t="s">
        <v>73</v>
      </c>
      <c r="C20" s="154"/>
      <c r="D20" s="398"/>
      <c r="E20" s="155"/>
      <c r="F20" s="156"/>
    </row>
    <row r="21" spans="1:7" ht="120" x14ac:dyDescent="0.2">
      <c r="A21" s="481" t="s">
        <v>6</v>
      </c>
      <c r="B21" s="157" t="s">
        <v>255</v>
      </c>
      <c r="C21" s="158"/>
      <c r="D21" s="399"/>
      <c r="E21" s="159"/>
      <c r="F21" s="160"/>
    </row>
    <row r="22" spans="1:7" x14ac:dyDescent="0.2">
      <c r="A22" s="482"/>
      <c r="B22" s="161" t="s">
        <v>74</v>
      </c>
      <c r="C22" s="162" t="s">
        <v>75</v>
      </c>
      <c r="D22" s="400">
        <v>25</v>
      </c>
      <c r="E22" s="163"/>
      <c r="F22" s="164">
        <f>+E22*D22</f>
        <v>0</v>
      </c>
    </row>
    <row r="23" spans="1:7" x14ac:dyDescent="0.2">
      <c r="A23" s="483"/>
      <c r="B23" s="165" t="s">
        <v>257</v>
      </c>
      <c r="C23" s="140" t="s">
        <v>75</v>
      </c>
      <c r="D23" s="401">
        <v>6</v>
      </c>
      <c r="E23" s="166"/>
      <c r="F23" s="167">
        <f>+E23*D23</f>
        <v>0</v>
      </c>
    </row>
    <row r="24" spans="1:7" ht="36" x14ac:dyDescent="0.2">
      <c r="A24" s="484" t="s">
        <v>8</v>
      </c>
      <c r="B24" s="168" t="s">
        <v>76</v>
      </c>
      <c r="C24" s="169"/>
      <c r="D24" s="402"/>
      <c r="E24" s="170"/>
      <c r="F24" s="171"/>
    </row>
    <row r="25" spans="1:7" x14ac:dyDescent="0.2">
      <c r="A25" s="482"/>
      <c r="B25" s="418" t="s">
        <v>86</v>
      </c>
      <c r="C25" s="162" t="s">
        <v>36</v>
      </c>
      <c r="D25" s="400">
        <v>2</v>
      </c>
      <c r="E25" s="163"/>
      <c r="F25" s="164">
        <f>D25*E25</f>
        <v>0</v>
      </c>
    </row>
    <row r="26" spans="1:7" ht="35.25" customHeight="1" x14ac:dyDescent="0.2">
      <c r="A26" s="483"/>
      <c r="B26" s="165" t="s">
        <v>257</v>
      </c>
      <c r="C26" s="140" t="s">
        <v>36</v>
      </c>
      <c r="D26" s="401">
        <v>1</v>
      </c>
      <c r="E26" s="166"/>
      <c r="F26" s="167">
        <f>+E26*D26</f>
        <v>0</v>
      </c>
      <c r="G26" s="128"/>
    </row>
    <row r="27" spans="1:7" ht="91.5" customHeight="1" x14ac:dyDescent="0.2">
      <c r="A27" s="478" t="s">
        <v>9</v>
      </c>
      <c r="B27" s="172" t="s">
        <v>77</v>
      </c>
      <c r="C27" s="136" t="s">
        <v>65</v>
      </c>
      <c r="D27" s="403">
        <v>1</v>
      </c>
      <c r="E27" s="419"/>
      <c r="F27" s="179">
        <f>+E27*D27</f>
        <v>0</v>
      </c>
    </row>
    <row r="28" spans="1:7" ht="108" x14ac:dyDescent="0.2">
      <c r="A28" s="485" t="s">
        <v>10</v>
      </c>
      <c r="B28" s="173" t="s">
        <v>256</v>
      </c>
      <c r="C28" s="169"/>
      <c r="D28" s="404"/>
      <c r="E28" s="174"/>
      <c r="F28" s="171"/>
    </row>
    <row r="29" spans="1:7" ht="18.75" customHeight="1" x14ac:dyDescent="0.2">
      <c r="A29" s="479"/>
      <c r="B29" s="175" t="s">
        <v>78</v>
      </c>
      <c r="C29" s="140" t="s">
        <v>79</v>
      </c>
      <c r="D29" s="393">
        <v>36</v>
      </c>
      <c r="E29" s="176"/>
      <c r="F29" s="167">
        <f t="shared" ref="F29:F34" si="1">+E29*D29</f>
        <v>0</v>
      </c>
    </row>
    <row r="30" spans="1:7" ht="73.5" customHeight="1" x14ac:dyDescent="0.2">
      <c r="A30" s="486" t="s">
        <v>11</v>
      </c>
      <c r="B30" s="177" t="s">
        <v>80</v>
      </c>
      <c r="C30" s="136" t="s">
        <v>65</v>
      </c>
      <c r="D30" s="392">
        <v>1</v>
      </c>
      <c r="E30" s="420"/>
      <c r="F30" s="179">
        <f t="shared" si="1"/>
        <v>0</v>
      </c>
    </row>
    <row r="31" spans="1:7" ht="30" customHeight="1" x14ac:dyDescent="0.2">
      <c r="A31" s="486" t="s">
        <v>12</v>
      </c>
      <c r="B31" s="139" t="s">
        <v>85</v>
      </c>
      <c r="C31" s="136" t="s">
        <v>65</v>
      </c>
      <c r="D31" s="392">
        <v>1</v>
      </c>
      <c r="E31" s="178"/>
      <c r="F31" s="179">
        <f t="shared" si="1"/>
        <v>0</v>
      </c>
    </row>
    <row r="32" spans="1:7" ht="30" customHeight="1" x14ac:dyDescent="0.2">
      <c r="A32" s="486" t="s">
        <v>13</v>
      </c>
      <c r="B32" s="139" t="s">
        <v>81</v>
      </c>
      <c r="C32" s="136" t="s">
        <v>65</v>
      </c>
      <c r="D32" s="392">
        <v>1</v>
      </c>
      <c r="E32" s="178"/>
      <c r="F32" s="179">
        <f t="shared" si="1"/>
        <v>0</v>
      </c>
    </row>
    <row r="33" spans="1:6" ht="35.25" customHeight="1" x14ac:dyDescent="0.2">
      <c r="A33" s="486" t="s">
        <v>14</v>
      </c>
      <c r="B33" s="180" t="s">
        <v>82</v>
      </c>
      <c r="C33" s="136" t="s">
        <v>65</v>
      </c>
      <c r="D33" s="392">
        <v>1</v>
      </c>
      <c r="E33" s="181"/>
      <c r="F33" s="179">
        <f t="shared" si="1"/>
        <v>0</v>
      </c>
    </row>
    <row r="34" spans="1:6" ht="58.5" customHeight="1" thickBot="1" x14ac:dyDescent="0.25">
      <c r="A34" s="487" t="s">
        <v>17</v>
      </c>
      <c r="B34" s="421" t="s">
        <v>258</v>
      </c>
      <c r="C34" s="136" t="s">
        <v>65</v>
      </c>
      <c r="D34" s="392">
        <v>1</v>
      </c>
      <c r="E34" s="181"/>
      <c r="F34" s="179">
        <f t="shared" si="1"/>
        <v>0</v>
      </c>
    </row>
    <row r="35" spans="1:6" ht="12.75" thickBot="1" x14ac:dyDescent="0.25">
      <c r="A35" s="149" t="s">
        <v>84</v>
      </c>
      <c r="B35" s="153" t="s">
        <v>83</v>
      </c>
      <c r="C35" s="133"/>
      <c r="D35" s="405"/>
      <c r="E35" s="151"/>
      <c r="F35" s="182">
        <f>SUM(F21:F34)</f>
        <v>0</v>
      </c>
    </row>
    <row r="36" spans="1:6" x14ac:dyDescent="0.2">
      <c r="D36" s="397"/>
    </row>
    <row r="37" spans="1:6" ht="12.75" thickBot="1" x14ac:dyDescent="0.25">
      <c r="A37" s="183"/>
      <c r="B37" s="184"/>
      <c r="C37" s="185"/>
      <c r="D37" s="406"/>
      <c r="E37" s="186"/>
      <c r="F37" s="187"/>
    </row>
    <row r="38" spans="1:6" ht="25.5" customHeight="1" thickBot="1" x14ac:dyDescent="0.25">
      <c r="A38" s="131" t="s">
        <v>94</v>
      </c>
      <c r="B38" s="153" t="s">
        <v>87</v>
      </c>
      <c r="C38" s="154"/>
      <c r="D38" s="396"/>
      <c r="E38" s="151"/>
      <c r="F38" s="188"/>
    </row>
    <row r="39" spans="1:6" ht="96" customHeight="1" x14ac:dyDescent="0.2">
      <c r="A39" s="488" t="s">
        <v>6</v>
      </c>
      <c r="B39" s="422" t="s">
        <v>259</v>
      </c>
      <c r="C39" s="208"/>
      <c r="D39" s="412"/>
      <c r="E39" s="209"/>
      <c r="F39" s="210"/>
    </row>
    <row r="40" spans="1:6" ht="26.25" customHeight="1" x14ac:dyDescent="0.2">
      <c r="A40" s="479"/>
      <c r="B40" s="423" t="s">
        <v>88</v>
      </c>
      <c r="C40" s="197" t="s">
        <v>79</v>
      </c>
      <c r="D40" s="409">
        <v>3</v>
      </c>
      <c r="E40" s="198"/>
      <c r="F40" s="199">
        <f>+E40*D40</f>
        <v>0</v>
      </c>
    </row>
    <row r="41" spans="1:6" ht="107.25" customHeight="1" x14ac:dyDescent="0.2">
      <c r="A41" s="485" t="s">
        <v>8</v>
      </c>
      <c r="B41" s="173" t="s">
        <v>89</v>
      </c>
      <c r="C41" s="189"/>
      <c r="D41" s="407"/>
      <c r="E41" s="190"/>
      <c r="F41" s="191"/>
    </row>
    <row r="42" spans="1:6" x14ac:dyDescent="0.2">
      <c r="A42" s="489"/>
      <c r="B42" s="192" t="s">
        <v>90</v>
      </c>
      <c r="C42" s="193" t="s">
        <v>79</v>
      </c>
      <c r="D42" s="408">
        <v>20</v>
      </c>
      <c r="E42" s="194"/>
      <c r="F42" s="195">
        <f>+E42*D42</f>
        <v>0</v>
      </c>
    </row>
    <row r="43" spans="1:6" x14ac:dyDescent="0.2">
      <c r="A43" s="479"/>
      <c r="B43" s="196" t="s">
        <v>91</v>
      </c>
      <c r="C43" s="197" t="s">
        <v>79</v>
      </c>
      <c r="D43" s="409">
        <v>12</v>
      </c>
      <c r="E43" s="198"/>
      <c r="F43" s="199">
        <f>+E43*D43</f>
        <v>0</v>
      </c>
    </row>
    <row r="44" spans="1:6" ht="52.5" customHeight="1" x14ac:dyDescent="0.2">
      <c r="A44" s="478" t="s">
        <v>9</v>
      </c>
      <c r="B44" s="139" t="s">
        <v>260</v>
      </c>
      <c r="C44" s="136" t="s">
        <v>65</v>
      </c>
      <c r="D44" s="392">
        <v>1</v>
      </c>
      <c r="E44" s="181"/>
      <c r="F44" s="424">
        <f>D44*E44</f>
        <v>0</v>
      </c>
    </row>
    <row r="45" spans="1:6" ht="30" customHeight="1" x14ac:dyDescent="0.2">
      <c r="A45" s="478" t="s">
        <v>10</v>
      </c>
      <c r="B45" s="135" t="s">
        <v>261</v>
      </c>
      <c r="C45" s="136" t="s">
        <v>36</v>
      </c>
      <c r="D45" s="392">
        <v>1</v>
      </c>
      <c r="E45" s="181"/>
      <c r="F45" s="424">
        <f>D45*E45</f>
        <v>0</v>
      </c>
    </row>
    <row r="46" spans="1:6" ht="24.75" customHeight="1" x14ac:dyDescent="0.2">
      <c r="A46" s="478" t="s">
        <v>11</v>
      </c>
      <c r="B46" s="139" t="s">
        <v>95</v>
      </c>
      <c r="C46" s="200" t="s">
        <v>36</v>
      </c>
      <c r="D46" s="410">
        <v>2</v>
      </c>
      <c r="E46" s="201"/>
      <c r="F46" s="202">
        <f>+E46*D46</f>
        <v>0</v>
      </c>
    </row>
    <row r="47" spans="1:6" ht="24.75" customHeight="1" thickBot="1" x14ac:dyDescent="0.25">
      <c r="A47" s="490" t="s">
        <v>12</v>
      </c>
      <c r="B47" s="203" t="s">
        <v>92</v>
      </c>
      <c r="C47" s="204" t="s">
        <v>65</v>
      </c>
      <c r="D47" s="411">
        <v>1</v>
      </c>
      <c r="E47" s="205"/>
      <c r="F47" s="206">
        <f>+E47*D47</f>
        <v>0</v>
      </c>
    </row>
    <row r="48" spans="1:6" ht="12.75" thickBot="1" x14ac:dyDescent="0.25">
      <c r="A48" s="131" t="s">
        <v>94</v>
      </c>
      <c r="B48" s="207" t="s">
        <v>93</v>
      </c>
      <c r="C48" s="133"/>
      <c r="D48" s="396"/>
      <c r="E48" s="151"/>
      <c r="F48" s="182">
        <f>SUM(F39:F47)</f>
        <v>0</v>
      </c>
    </row>
    <row r="49" spans="1:6" ht="12.75" thickBot="1" x14ac:dyDescent="0.25">
      <c r="D49" s="397"/>
    </row>
    <row r="50" spans="1:6" ht="21.75" customHeight="1" thickBot="1" x14ac:dyDescent="0.25">
      <c r="A50" s="131" t="s">
        <v>108</v>
      </c>
      <c r="B50" s="153" t="s">
        <v>96</v>
      </c>
      <c r="C50" s="133"/>
      <c r="D50" s="396"/>
      <c r="E50" s="87"/>
      <c r="F50" s="88"/>
    </row>
    <row r="51" spans="1:6" ht="46.5" customHeight="1" x14ac:dyDescent="0.2">
      <c r="A51" s="491" t="s">
        <v>6</v>
      </c>
      <c r="B51" s="428" t="s">
        <v>267</v>
      </c>
      <c r="C51" s="208"/>
      <c r="D51" s="412"/>
      <c r="E51" s="209"/>
      <c r="F51" s="210"/>
    </row>
    <row r="52" spans="1:6" ht="45.75" customHeight="1" x14ac:dyDescent="0.2">
      <c r="A52" s="492"/>
      <c r="B52" s="418" t="s">
        <v>264</v>
      </c>
      <c r="C52" s="193"/>
      <c r="D52" s="408"/>
      <c r="E52" s="187"/>
      <c r="F52" s="195"/>
    </row>
    <row r="53" spans="1:6" ht="56.25" customHeight="1" x14ac:dyDescent="0.2">
      <c r="A53" s="492"/>
      <c r="B53" s="418" t="s">
        <v>265</v>
      </c>
      <c r="C53" s="128"/>
      <c r="D53" s="128"/>
      <c r="E53" s="128"/>
      <c r="F53" s="429"/>
    </row>
    <row r="54" spans="1:6" ht="41.25" customHeight="1" x14ac:dyDescent="0.2">
      <c r="A54" s="492"/>
      <c r="B54" s="418" t="s">
        <v>266</v>
      </c>
      <c r="C54" s="162" t="s">
        <v>65</v>
      </c>
      <c r="D54" s="430">
        <v>2</v>
      </c>
      <c r="E54" s="426"/>
      <c r="F54" s="427">
        <f>+E54*D54</f>
        <v>0</v>
      </c>
    </row>
    <row r="55" spans="1:6" ht="33" customHeight="1" x14ac:dyDescent="0.2">
      <c r="A55" s="493" t="s">
        <v>8</v>
      </c>
      <c r="B55" s="211" t="s">
        <v>97</v>
      </c>
      <c r="C55" s="189"/>
      <c r="D55" s="407"/>
      <c r="E55" s="190"/>
      <c r="F55" s="191"/>
    </row>
    <row r="56" spans="1:6" ht="22.5" customHeight="1" x14ac:dyDescent="0.2">
      <c r="A56" s="492"/>
      <c r="B56" s="212" t="s">
        <v>98</v>
      </c>
      <c r="C56" s="193"/>
      <c r="D56" s="408"/>
      <c r="E56" s="187"/>
      <c r="F56" s="195"/>
    </row>
    <row r="57" spans="1:6" ht="31.5" customHeight="1" x14ac:dyDescent="0.2">
      <c r="A57" s="492"/>
      <c r="B57" s="212" t="s">
        <v>99</v>
      </c>
      <c r="C57" s="193"/>
      <c r="D57" s="408"/>
      <c r="E57" s="187"/>
      <c r="F57" s="213"/>
    </row>
    <row r="58" spans="1:6" ht="187.5" customHeight="1" x14ac:dyDescent="0.2">
      <c r="A58" s="492"/>
      <c r="B58" s="214" t="s">
        <v>268</v>
      </c>
      <c r="C58" s="193"/>
      <c r="D58" s="408"/>
      <c r="E58" s="187"/>
      <c r="F58" s="195"/>
    </row>
    <row r="59" spans="1:6" x14ac:dyDescent="0.2">
      <c r="A59" s="492"/>
      <c r="B59" s="212" t="s">
        <v>100</v>
      </c>
      <c r="C59" s="193"/>
      <c r="D59" s="408"/>
      <c r="E59" s="187"/>
      <c r="F59" s="195"/>
    </row>
    <row r="60" spans="1:6" x14ac:dyDescent="0.2">
      <c r="A60" s="492"/>
      <c r="B60" s="212" t="s">
        <v>101</v>
      </c>
      <c r="C60" s="193"/>
      <c r="D60" s="408"/>
      <c r="E60" s="187"/>
      <c r="F60" s="195"/>
    </row>
    <row r="61" spans="1:6" x14ac:dyDescent="0.2">
      <c r="A61" s="494"/>
      <c r="B61" s="215" t="s">
        <v>102</v>
      </c>
      <c r="C61" s="197" t="s">
        <v>65</v>
      </c>
      <c r="D61" s="409">
        <v>5</v>
      </c>
      <c r="E61" s="198"/>
      <c r="F61" s="199">
        <f>+E61*D61</f>
        <v>0</v>
      </c>
    </row>
    <row r="62" spans="1:6" ht="24" x14ac:dyDescent="0.2">
      <c r="A62" s="493" t="s">
        <v>9</v>
      </c>
      <c r="B62" s="216" t="s">
        <v>103</v>
      </c>
      <c r="C62" s="189"/>
      <c r="D62" s="407"/>
      <c r="E62" s="190"/>
      <c r="F62" s="191"/>
    </row>
    <row r="63" spans="1:6" ht="96.75" customHeight="1" x14ac:dyDescent="0.2">
      <c r="A63" s="492"/>
      <c r="B63" s="217" t="s">
        <v>104</v>
      </c>
      <c r="C63" s="193"/>
      <c r="D63" s="408"/>
      <c r="E63" s="187"/>
      <c r="F63" s="195"/>
    </row>
    <row r="64" spans="1:6" ht="116.25" customHeight="1" x14ac:dyDescent="0.2">
      <c r="A64" s="492"/>
      <c r="B64" s="218" t="s">
        <v>269</v>
      </c>
      <c r="C64" s="193"/>
      <c r="D64" s="408"/>
      <c r="E64" s="187"/>
      <c r="F64" s="195"/>
    </row>
    <row r="65" spans="1:6" ht="19.5" customHeight="1" x14ac:dyDescent="0.2">
      <c r="A65" s="494"/>
      <c r="B65" s="219" t="s">
        <v>102</v>
      </c>
      <c r="C65" s="197" t="s">
        <v>65</v>
      </c>
      <c r="D65" s="409">
        <v>1</v>
      </c>
      <c r="E65" s="198"/>
      <c r="F65" s="199">
        <f>+E65*D65</f>
        <v>0</v>
      </c>
    </row>
    <row r="66" spans="1:6" ht="42.75" customHeight="1" x14ac:dyDescent="0.2">
      <c r="A66" s="492" t="s">
        <v>10</v>
      </c>
      <c r="B66" s="421" t="s">
        <v>105</v>
      </c>
      <c r="C66" s="185"/>
      <c r="D66" s="406"/>
      <c r="E66" s="187"/>
      <c r="F66" s="195"/>
    </row>
    <row r="67" spans="1:6" ht="23.25" customHeight="1" thickBot="1" x14ac:dyDescent="0.25">
      <c r="A67" s="495"/>
      <c r="B67" s="220" t="s">
        <v>106</v>
      </c>
      <c r="C67" s="185" t="s">
        <v>36</v>
      </c>
      <c r="D67" s="406">
        <v>2</v>
      </c>
      <c r="E67" s="194"/>
      <c r="F67" s="206">
        <f>+E67*D67</f>
        <v>0</v>
      </c>
    </row>
    <row r="68" spans="1:6" ht="12.75" thickBot="1" x14ac:dyDescent="0.25">
      <c r="A68" s="149" t="s">
        <v>108</v>
      </c>
      <c r="B68" s="150" t="s">
        <v>107</v>
      </c>
      <c r="C68" s="133"/>
      <c r="D68" s="134"/>
      <c r="E68" s="151"/>
      <c r="F68" s="182">
        <f>SUM(F51:F67)</f>
        <v>0</v>
      </c>
    </row>
    <row r="69" spans="1:6" ht="12.75" thickBot="1" x14ac:dyDescent="0.25"/>
    <row r="70" spans="1:6" ht="12.75" thickBot="1" x14ac:dyDescent="0.25">
      <c r="A70" s="523" t="s">
        <v>26</v>
      </c>
      <c r="B70" s="524"/>
      <c r="C70" s="524"/>
      <c r="D70" s="524"/>
      <c r="E70" s="524"/>
      <c r="F70" s="221"/>
    </row>
    <row r="71" spans="1:6" x14ac:dyDescent="0.2">
      <c r="A71" s="222" t="str">
        <f>A18</f>
        <v>C.1.</v>
      </c>
      <c r="B71" s="223" t="str">
        <f t="shared" ref="B71:F71" si="2">B18</f>
        <v>UKUPNO GRAĐEVINSKI RADOVI</v>
      </c>
      <c r="C71" s="223"/>
      <c r="D71" s="223"/>
      <c r="E71" s="223"/>
      <c r="F71" s="224">
        <f t="shared" si="2"/>
        <v>0</v>
      </c>
    </row>
    <row r="72" spans="1:6" x14ac:dyDescent="0.2">
      <c r="A72" s="225" t="str">
        <f>A35</f>
        <v>C.2.</v>
      </c>
      <c r="B72" s="226" t="str">
        <f t="shared" ref="B72:F72" si="3">B35</f>
        <v>UKUPNO INSTALACIJE VODOVODNE MREŽE:</v>
      </c>
      <c r="C72" s="226"/>
      <c r="D72" s="226"/>
      <c r="E72" s="226"/>
      <c r="F72" s="227">
        <f t="shared" si="3"/>
        <v>0</v>
      </c>
    </row>
    <row r="73" spans="1:6" x14ac:dyDescent="0.2">
      <c r="A73" s="225" t="str">
        <f>A48</f>
        <v>C.3.</v>
      </c>
      <c r="B73" s="226" t="str">
        <f t="shared" ref="B73:F73" si="4">B48</f>
        <v>UKUPNO INSTALACIJE ODVODNJE</v>
      </c>
      <c r="C73" s="226"/>
      <c r="D73" s="226"/>
      <c r="E73" s="226"/>
      <c r="F73" s="227">
        <f t="shared" si="4"/>
        <v>0</v>
      </c>
    </row>
    <row r="74" spans="1:6" ht="12.75" thickBot="1" x14ac:dyDescent="0.25">
      <c r="A74" s="228" t="str">
        <f>A68</f>
        <v>C.4.</v>
      </c>
      <c r="B74" s="229" t="str">
        <f t="shared" ref="B74:F74" si="5">B68</f>
        <v>UKUPNO SANITARNI PREDMETI</v>
      </c>
      <c r="C74" s="229"/>
      <c r="D74" s="229"/>
      <c r="E74" s="229"/>
      <c r="F74" s="230">
        <f t="shared" si="5"/>
        <v>0</v>
      </c>
    </row>
    <row r="75" spans="1:6" ht="12.75" thickBot="1" x14ac:dyDescent="0.25">
      <c r="A75" s="231"/>
      <c r="B75" s="231"/>
      <c r="C75" s="231"/>
      <c r="D75" s="231"/>
      <c r="E75" s="232"/>
      <c r="F75" s="232"/>
    </row>
    <row r="76" spans="1:6" ht="12.75" thickBot="1" x14ac:dyDescent="0.25">
      <c r="A76" s="233" t="s">
        <v>69</v>
      </c>
      <c r="B76" s="234" t="s">
        <v>109</v>
      </c>
      <c r="C76" s="234"/>
      <c r="D76" s="234"/>
      <c r="E76" s="235"/>
      <c r="F76" s="152">
        <f>SUM(F71:F74)</f>
        <v>0</v>
      </c>
    </row>
  </sheetData>
  <mergeCells count="1">
    <mergeCell ref="A70:E70"/>
  </mergeCells>
  <phoneticPr fontId="2" type="noConversion"/>
  <pageMargins left="0.9055118110236221" right="0.70866141732283472" top="0.94488188976377963" bottom="0.74803149606299213" header="0.31496062992125984" footer="0.31496062992125984"/>
  <pageSetup paperSize="9" fitToHeight="0" orientation="portrait" r:id="rId1"/>
  <headerFooter>
    <oddHeader>&amp;L&amp;"Arial,Uobičajeno"&amp;8GRAĐEVINSKI STUDIO d.o.o.
Kruno Bojčić,mag.ing.aedif.&amp;C&amp;"Arial,Uobičajeno"&amp;8 TROŠKOVNIK T.D. 01-10/21-T&amp;R&amp;"Arial,Uobičajeno"&amp;8UREĐENJE OKOLIŠA  OP
 I SANITARNOG ČVORA</oddHeader>
    <oddFooter>&amp;R&amp;"Arial,Uobičajeno"&amp;8 Stranica &amp;P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workbookViewId="0">
      <selection activeCell="B17" activeCellId="1" sqref="B17"/>
    </sheetView>
  </sheetViews>
  <sheetFormatPr defaultColWidth="10.140625" defaultRowHeight="12" x14ac:dyDescent="0.2"/>
  <cols>
    <col min="1" max="1" width="6.28515625" style="236" customWidth="1"/>
    <col min="2" max="2" width="48.140625" style="236" customWidth="1"/>
    <col min="3" max="3" width="10.140625" style="236"/>
    <col min="4" max="4" width="10.28515625" style="236" bestFit="1" customWidth="1"/>
    <col min="5" max="5" width="10.7109375" style="239" bestFit="1" customWidth="1"/>
    <col min="6" max="6" width="13.28515625" style="239" bestFit="1" customWidth="1"/>
    <col min="7" max="7" width="8.7109375" style="236" customWidth="1"/>
    <col min="8" max="250" width="10.140625" style="236"/>
    <col min="251" max="251" width="6.28515625" style="236" customWidth="1"/>
    <col min="252" max="252" width="41.85546875" style="236" customWidth="1"/>
    <col min="253" max="253" width="10.140625" style="236"/>
    <col min="254" max="254" width="10.28515625" style="236" bestFit="1" customWidth="1"/>
    <col min="255" max="255" width="10.7109375" style="236" bestFit="1" customWidth="1"/>
    <col min="256" max="256" width="11.7109375" style="236" bestFit="1" customWidth="1"/>
    <col min="257" max="506" width="10.140625" style="236"/>
    <col min="507" max="507" width="6.28515625" style="236" customWidth="1"/>
    <col min="508" max="508" width="41.85546875" style="236" customWidth="1"/>
    <col min="509" max="509" width="10.140625" style="236"/>
    <col min="510" max="510" width="10.28515625" style="236" bestFit="1" customWidth="1"/>
    <col min="511" max="511" width="10.7109375" style="236" bestFit="1" customWidth="1"/>
    <col min="512" max="512" width="11.7109375" style="236" bestFit="1" customWidth="1"/>
    <col min="513" max="762" width="10.140625" style="236"/>
    <col min="763" max="763" width="6.28515625" style="236" customWidth="1"/>
    <col min="764" max="764" width="41.85546875" style="236" customWidth="1"/>
    <col min="765" max="765" width="10.140625" style="236"/>
    <col min="766" max="766" width="10.28515625" style="236" bestFit="1" customWidth="1"/>
    <col min="767" max="767" width="10.7109375" style="236" bestFit="1" customWidth="1"/>
    <col min="768" max="768" width="11.7109375" style="236" bestFit="1" customWidth="1"/>
    <col min="769" max="1018" width="10.140625" style="236"/>
    <col min="1019" max="1019" width="6.28515625" style="236" customWidth="1"/>
    <col min="1020" max="1020" width="41.85546875" style="236" customWidth="1"/>
    <col min="1021" max="1021" width="10.140625" style="236"/>
    <col min="1022" max="1022" width="10.28515625" style="236" bestFit="1" customWidth="1"/>
    <col min="1023" max="1023" width="10.7109375" style="236" bestFit="1" customWidth="1"/>
    <col min="1024" max="1024" width="11.7109375" style="236" bestFit="1" customWidth="1"/>
    <col min="1025" max="1274" width="10.140625" style="236"/>
    <col min="1275" max="1275" width="6.28515625" style="236" customWidth="1"/>
    <col min="1276" max="1276" width="41.85546875" style="236" customWidth="1"/>
    <col min="1277" max="1277" width="10.140625" style="236"/>
    <col min="1278" max="1278" width="10.28515625" style="236" bestFit="1" customWidth="1"/>
    <col min="1279" max="1279" width="10.7109375" style="236" bestFit="1" customWidth="1"/>
    <col min="1280" max="1280" width="11.7109375" style="236" bestFit="1" customWidth="1"/>
    <col min="1281" max="1530" width="10.140625" style="236"/>
    <col min="1531" max="1531" width="6.28515625" style="236" customWidth="1"/>
    <col min="1532" max="1532" width="41.85546875" style="236" customWidth="1"/>
    <col min="1533" max="1533" width="10.140625" style="236"/>
    <col min="1534" max="1534" width="10.28515625" style="236" bestFit="1" customWidth="1"/>
    <col min="1535" max="1535" width="10.7109375" style="236" bestFit="1" customWidth="1"/>
    <col min="1536" max="1536" width="11.7109375" style="236" bestFit="1" customWidth="1"/>
    <col min="1537" max="1786" width="10.140625" style="236"/>
    <col min="1787" max="1787" width="6.28515625" style="236" customWidth="1"/>
    <col min="1788" max="1788" width="41.85546875" style="236" customWidth="1"/>
    <col min="1789" max="1789" width="10.140625" style="236"/>
    <col min="1790" max="1790" width="10.28515625" style="236" bestFit="1" customWidth="1"/>
    <col min="1791" max="1791" width="10.7109375" style="236" bestFit="1" customWidth="1"/>
    <col min="1792" max="1792" width="11.7109375" style="236" bestFit="1" customWidth="1"/>
    <col min="1793" max="2042" width="10.140625" style="236"/>
    <col min="2043" max="2043" width="6.28515625" style="236" customWidth="1"/>
    <col min="2044" max="2044" width="41.85546875" style="236" customWidth="1"/>
    <col min="2045" max="2045" width="10.140625" style="236"/>
    <col min="2046" max="2046" width="10.28515625" style="236" bestFit="1" customWidth="1"/>
    <col min="2047" max="2047" width="10.7109375" style="236" bestFit="1" customWidth="1"/>
    <col min="2048" max="2048" width="11.7109375" style="236" bestFit="1" customWidth="1"/>
    <col min="2049" max="2298" width="10.140625" style="236"/>
    <col min="2299" max="2299" width="6.28515625" style="236" customWidth="1"/>
    <col min="2300" max="2300" width="41.85546875" style="236" customWidth="1"/>
    <col min="2301" max="2301" width="10.140625" style="236"/>
    <col min="2302" max="2302" width="10.28515625" style="236" bestFit="1" customWidth="1"/>
    <col min="2303" max="2303" width="10.7109375" style="236" bestFit="1" customWidth="1"/>
    <col min="2304" max="2304" width="11.7109375" style="236" bestFit="1" customWidth="1"/>
    <col min="2305" max="2554" width="10.140625" style="236"/>
    <col min="2555" max="2555" width="6.28515625" style="236" customWidth="1"/>
    <col min="2556" max="2556" width="41.85546875" style="236" customWidth="1"/>
    <col min="2557" max="2557" width="10.140625" style="236"/>
    <col min="2558" max="2558" width="10.28515625" style="236" bestFit="1" customWidth="1"/>
    <col min="2559" max="2559" width="10.7109375" style="236" bestFit="1" customWidth="1"/>
    <col min="2560" max="2560" width="11.7109375" style="236" bestFit="1" customWidth="1"/>
    <col min="2561" max="2810" width="10.140625" style="236"/>
    <col min="2811" max="2811" width="6.28515625" style="236" customWidth="1"/>
    <col min="2812" max="2812" width="41.85546875" style="236" customWidth="1"/>
    <col min="2813" max="2813" width="10.140625" style="236"/>
    <col min="2814" max="2814" width="10.28515625" style="236" bestFit="1" customWidth="1"/>
    <col min="2815" max="2815" width="10.7109375" style="236" bestFit="1" customWidth="1"/>
    <col min="2816" max="2816" width="11.7109375" style="236" bestFit="1" customWidth="1"/>
    <col min="2817" max="3066" width="10.140625" style="236"/>
    <col min="3067" max="3067" width="6.28515625" style="236" customWidth="1"/>
    <col min="3068" max="3068" width="41.85546875" style="236" customWidth="1"/>
    <col min="3069" max="3069" width="10.140625" style="236"/>
    <col min="3070" max="3070" width="10.28515625" style="236" bestFit="1" customWidth="1"/>
    <col min="3071" max="3071" width="10.7109375" style="236" bestFit="1" customWidth="1"/>
    <col min="3072" max="3072" width="11.7109375" style="236" bestFit="1" customWidth="1"/>
    <col min="3073" max="3322" width="10.140625" style="236"/>
    <col min="3323" max="3323" width="6.28515625" style="236" customWidth="1"/>
    <col min="3324" max="3324" width="41.85546875" style="236" customWidth="1"/>
    <col min="3325" max="3325" width="10.140625" style="236"/>
    <col min="3326" max="3326" width="10.28515625" style="236" bestFit="1" customWidth="1"/>
    <col min="3327" max="3327" width="10.7109375" style="236" bestFit="1" customWidth="1"/>
    <col min="3328" max="3328" width="11.7109375" style="236" bestFit="1" customWidth="1"/>
    <col min="3329" max="3578" width="10.140625" style="236"/>
    <col min="3579" max="3579" width="6.28515625" style="236" customWidth="1"/>
    <col min="3580" max="3580" width="41.85546875" style="236" customWidth="1"/>
    <col min="3581" max="3581" width="10.140625" style="236"/>
    <col min="3582" max="3582" width="10.28515625" style="236" bestFit="1" customWidth="1"/>
    <col min="3583" max="3583" width="10.7109375" style="236" bestFit="1" customWidth="1"/>
    <col min="3584" max="3584" width="11.7109375" style="236" bestFit="1" customWidth="1"/>
    <col min="3585" max="3834" width="10.140625" style="236"/>
    <col min="3835" max="3835" width="6.28515625" style="236" customWidth="1"/>
    <col min="3836" max="3836" width="41.85546875" style="236" customWidth="1"/>
    <col min="3837" max="3837" width="10.140625" style="236"/>
    <col min="3838" max="3838" width="10.28515625" style="236" bestFit="1" customWidth="1"/>
    <col min="3839" max="3839" width="10.7109375" style="236" bestFit="1" customWidth="1"/>
    <col min="3840" max="3840" width="11.7109375" style="236" bestFit="1" customWidth="1"/>
    <col min="3841" max="4090" width="10.140625" style="236"/>
    <col min="4091" max="4091" width="6.28515625" style="236" customWidth="1"/>
    <col min="4092" max="4092" width="41.85546875" style="236" customWidth="1"/>
    <col min="4093" max="4093" width="10.140625" style="236"/>
    <col min="4094" max="4094" width="10.28515625" style="236" bestFit="1" customWidth="1"/>
    <col min="4095" max="4095" width="10.7109375" style="236" bestFit="1" customWidth="1"/>
    <col min="4096" max="4096" width="11.7109375" style="236" bestFit="1" customWidth="1"/>
    <col min="4097" max="4346" width="10.140625" style="236"/>
    <col min="4347" max="4347" width="6.28515625" style="236" customWidth="1"/>
    <col min="4348" max="4348" width="41.85546875" style="236" customWidth="1"/>
    <col min="4349" max="4349" width="10.140625" style="236"/>
    <col min="4350" max="4350" width="10.28515625" style="236" bestFit="1" customWidth="1"/>
    <col min="4351" max="4351" width="10.7109375" style="236" bestFit="1" customWidth="1"/>
    <col min="4352" max="4352" width="11.7109375" style="236" bestFit="1" customWidth="1"/>
    <col min="4353" max="4602" width="10.140625" style="236"/>
    <col min="4603" max="4603" width="6.28515625" style="236" customWidth="1"/>
    <col min="4604" max="4604" width="41.85546875" style="236" customWidth="1"/>
    <col min="4605" max="4605" width="10.140625" style="236"/>
    <col min="4606" max="4606" width="10.28515625" style="236" bestFit="1" customWidth="1"/>
    <col min="4607" max="4607" width="10.7109375" style="236" bestFit="1" customWidth="1"/>
    <col min="4608" max="4608" width="11.7109375" style="236" bestFit="1" customWidth="1"/>
    <col min="4609" max="4858" width="10.140625" style="236"/>
    <col min="4859" max="4859" width="6.28515625" style="236" customWidth="1"/>
    <col min="4860" max="4860" width="41.85546875" style="236" customWidth="1"/>
    <col min="4861" max="4861" width="10.140625" style="236"/>
    <col min="4862" max="4862" width="10.28515625" style="236" bestFit="1" customWidth="1"/>
    <col min="4863" max="4863" width="10.7109375" style="236" bestFit="1" customWidth="1"/>
    <col min="4864" max="4864" width="11.7109375" style="236" bestFit="1" customWidth="1"/>
    <col min="4865" max="5114" width="10.140625" style="236"/>
    <col min="5115" max="5115" width="6.28515625" style="236" customWidth="1"/>
    <col min="5116" max="5116" width="41.85546875" style="236" customWidth="1"/>
    <col min="5117" max="5117" width="10.140625" style="236"/>
    <col min="5118" max="5118" width="10.28515625" style="236" bestFit="1" customWidth="1"/>
    <col min="5119" max="5119" width="10.7109375" style="236" bestFit="1" customWidth="1"/>
    <col min="5120" max="5120" width="11.7109375" style="236" bestFit="1" customWidth="1"/>
    <col min="5121" max="5370" width="10.140625" style="236"/>
    <col min="5371" max="5371" width="6.28515625" style="236" customWidth="1"/>
    <col min="5372" max="5372" width="41.85546875" style="236" customWidth="1"/>
    <col min="5373" max="5373" width="10.140625" style="236"/>
    <col min="5374" max="5374" width="10.28515625" style="236" bestFit="1" customWidth="1"/>
    <col min="5375" max="5375" width="10.7109375" style="236" bestFit="1" customWidth="1"/>
    <col min="5376" max="5376" width="11.7109375" style="236" bestFit="1" customWidth="1"/>
    <col min="5377" max="5626" width="10.140625" style="236"/>
    <col min="5627" max="5627" width="6.28515625" style="236" customWidth="1"/>
    <col min="5628" max="5628" width="41.85546875" style="236" customWidth="1"/>
    <col min="5629" max="5629" width="10.140625" style="236"/>
    <col min="5630" max="5630" width="10.28515625" style="236" bestFit="1" customWidth="1"/>
    <col min="5631" max="5631" width="10.7109375" style="236" bestFit="1" customWidth="1"/>
    <col min="5632" max="5632" width="11.7109375" style="236" bestFit="1" customWidth="1"/>
    <col min="5633" max="5882" width="10.140625" style="236"/>
    <col min="5883" max="5883" width="6.28515625" style="236" customWidth="1"/>
    <col min="5884" max="5884" width="41.85546875" style="236" customWidth="1"/>
    <col min="5885" max="5885" width="10.140625" style="236"/>
    <col min="5886" max="5886" width="10.28515625" style="236" bestFit="1" customWidth="1"/>
    <col min="5887" max="5887" width="10.7109375" style="236" bestFit="1" customWidth="1"/>
    <col min="5888" max="5888" width="11.7109375" style="236" bestFit="1" customWidth="1"/>
    <col min="5889" max="6138" width="10.140625" style="236"/>
    <col min="6139" max="6139" width="6.28515625" style="236" customWidth="1"/>
    <col min="6140" max="6140" width="41.85546875" style="236" customWidth="1"/>
    <col min="6141" max="6141" width="10.140625" style="236"/>
    <col min="6142" max="6142" width="10.28515625" style="236" bestFit="1" customWidth="1"/>
    <col min="6143" max="6143" width="10.7109375" style="236" bestFit="1" customWidth="1"/>
    <col min="6144" max="6144" width="11.7109375" style="236" bestFit="1" customWidth="1"/>
    <col min="6145" max="6394" width="10.140625" style="236"/>
    <col min="6395" max="6395" width="6.28515625" style="236" customWidth="1"/>
    <col min="6396" max="6396" width="41.85546875" style="236" customWidth="1"/>
    <col min="6397" max="6397" width="10.140625" style="236"/>
    <col min="6398" max="6398" width="10.28515625" style="236" bestFit="1" customWidth="1"/>
    <col min="6399" max="6399" width="10.7109375" style="236" bestFit="1" customWidth="1"/>
    <col min="6400" max="6400" width="11.7109375" style="236" bestFit="1" customWidth="1"/>
    <col min="6401" max="6650" width="10.140625" style="236"/>
    <col min="6651" max="6651" width="6.28515625" style="236" customWidth="1"/>
    <col min="6652" max="6652" width="41.85546875" style="236" customWidth="1"/>
    <col min="6653" max="6653" width="10.140625" style="236"/>
    <col min="6654" max="6654" width="10.28515625" style="236" bestFit="1" customWidth="1"/>
    <col min="6655" max="6655" width="10.7109375" style="236" bestFit="1" customWidth="1"/>
    <col min="6656" max="6656" width="11.7109375" style="236" bestFit="1" customWidth="1"/>
    <col min="6657" max="6906" width="10.140625" style="236"/>
    <col min="6907" max="6907" width="6.28515625" style="236" customWidth="1"/>
    <col min="6908" max="6908" width="41.85546875" style="236" customWidth="1"/>
    <col min="6909" max="6909" width="10.140625" style="236"/>
    <col min="6910" max="6910" width="10.28515625" style="236" bestFit="1" customWidth="1"/>
    <col min="6911" max="6911" width="10.7109375" style="236" bestFit="1" customWidth="1"/>
    <col min="6912" max="6912" width="11.7109375" style="236" bestFit="1" customWidth="1"/>
    <col min="6913" max="7162" width="10.140625" style="236"/>
    <col min="7163" max="7163" width="6.28515625" style="236" customWidth="1"/>
    <col min="7164" max="7164" width="41.85546875" style="236" customWidth="1"/>
    <col min="7165" max="7165" width="10.140625" style="236"/>
    <col min="7166" max="7166" width="10.28515625" style="236" bestFit="1" customWidth="1"/>
    <col min="7167" max="7167" width="10.7109375" style="236" bestFit="1" customWidth="1"/>
    <col min="7168" max="7168" width="11.7109375" style="236" bestFit="1" customWidth="1"/>
    <col min="7169" max="7418" width="10.140625" style="236"/>
    <col min="7419" max="7419" width="6.28515625" style="236" customWidth="1"/>
    <col min="7420" max="7420" width="41.85546875" style="236" customWidth="1"/>
    <col min="7421" max="7421" width="10.140625" style="236"/>
    <col min="7422" max="7422" width="10.28515625" style="236" bestFit="1" customWidth="1"/>
    <col min="7423" max="7423" width="10.7109375" style="236" bestFit="1" customWidth="1"/>
    <col min="7424" max="7424" width="11.7109375" style="236" bestFit="1" customWidth="1"/>
    <col min="7425" max="7674" width="10.140625" style="236"/>
    <col min="7675" max="7675" width="6.28515625" style="236" customWidth="1"/>
    <col min="7676" max="7676" width="41.85546875" style="236" customWidth="1"/>
    <col min="7677" max="7677" width="10.140625" style="236"/>
    <col min="7678" max="7678" width="10.28515625" style="236" bestFit="1" customWidth="1"/>
    <col min="7679" max="7679" width="10.7109375" style="236" bestFit="1" customWidth="1"/>
    <col min="7680" max="7680" width="11.7109375" style="236" bestFit="1" customWidth="1"/>
    <col min="7681" max="7930" width="10.140625" style="236"/>
    <col min="7931" max="7931" width="6.28515625" style="236" customWidth="1"/>
    <col min="7932" max="7932" width="41.85546875" style="236" customWidth="1"/>
    <col min="7933" max="7933" width="10.140625" style="236"/>
    <col min="7934" max="7934" width="10.28515625" style="236" bestFit="1" customWidth="1"/>
    <col min="7935" max="7935" width="10.7109375" style="236" bestFit="1" customWidth="1"/>
    <col min="7936" max="7936" width="11.7109375" style="236" bestFit="1" customWidth="1"/>
    <col min="7937" max="8186" width="10.140625" style="236"/>
    <col min="8187" max="8187" width="6.28515625" style="236" customWidth="1"/>
    <col min="8188" max="8188" width="41.85546875" style="236" customWidth="1"/>
    <col min="8189" max="8189" width="10.140625" style="236"/>
    <col min="8190" max="8190" width="10.28515625" style="236" bestFit="1" customWidth="1"/>
    <col min="8191" max="8191" width="10.7109375" style="236" bestFit="1" customWidth="1"/>
    <col min="8192" max="8192" width="11.7109375" style="236" bestFit="1" customWidth="1"/>
    <col min="8193" max="8442" width="10.140625" style="236"/>
    <col min="8443" max="8443" width="6.28515625" style="236" customWidth="1"/>
    <col min="8444" max="8444" width="41.85546875" style="236" customWidth="1"/>
    <col min="8445" max="8445" width="10.140625" style="236"/>
    <col min="8446" max="8446" width="10.28515625" style="236" bestFit="1" customWidth="1"/>
    <col min="8447" max="8447" width="10.7109375" style="236" bestFit="1" customWidth="1"/>
    <col min="8448" max="8448" width="11.7109375" style="236" bestFit="1" customWidth="1"/>
    <col min="8449" max="8698" width="10.140625" style="236"/>
    <col min="8699" max="8699" width="6.28515625" style="236" customWidth="1"/>
    <col min="8700" max="8700" width="41.85546875" style="236" customWidth="1"/>
    <col min="8701" max="8701" width="10.140625" style="236"/>
    <col min="8702" max="8702" width="10.28515625" style="236" bestFit="1" customWidth="1"/>
    <col min="8703" max="8703" width="10.7109375" style="236" bestFit="1" customWidth="1"/>
    <col min="8704" max="8704" width="11.7109375" style="236" bestFit="1" customWidth="1"/>
    <col min="8705" max="8954" width="10.140625" style="236"/>
    <col min="8955" max="8955" width="6.28515625" style="236" customWidth="1"/>
    <col min="8956" max="8956" width="41.85546875" style="236" customWidth="1"/>
    <col min="8957" max="8957" width="10.140625" style="236"/>
    <col min="8958" max="8958" width="10.28515625" style="236" bestFit="1" customWidth="1"/>
    <col min="8959" max="8959" width="10.7109375" style="236" bestFit="1" customWidth="1"/>
    <col min="8960" max="8960" width="11.7109375" style="236" bestFit="1" customWidth="1"/>
    <col min="8961" max="9210" width="10.140625" style="236"/>
    <col min="9211" max="9211" width="6.28515625" style="236" customWidth="1"/>
    <col min="9212" max="9212" width="41.85546875" style="236" customWidth="1"/>
    <col min="9213" max="9213" width="10.140625" style="236"/>
    <col min="9214" max="9214" width="10.28515625" style="236" bestFit="1" customWidth="1"/>
    <col min="9215" max="9215" width="10.7109375" style="236" bestFit="1" customWidth="1"/>
    <col min="9216" max="9216" width="11.7109375" style="236" bestFit="1" customWidth="1"/>
    <col min="9217" max="9466" width="10.140625" style="236"/>
    <col min="9467" max="9467" width="6.28515625" style="236" customWidth="1"/>
    <col min="9468" max="9468" width="41.85546875" style="236" customWidth="1"/>
    <col min="9469" max="9469" width="10.140625" style="236"/>
    <col min="9470" max="9470" width="10.28515625" style="236" bestFit="1" customWidth="1"/>
    <col min="9471" max="9471" width="10.7109375" style="236" bestFit="1" customWidth="1"/>
    <col min="9472" max="9472" width="11.7109375" style="236" bestFit="1" customWidth="1"/>
    <col min="9473" max="9722" width="10.140625" style="236"/>
    <col min="9723" max="9723" width="6.28515625" style="236" customWidth="1"/>
    <col min="9724" max="9724" width="41.85546875" style="236" customWidth="1"/>
    <col min="9725" max="9725" width="10.140625" style="236"/>
    <col min="9726" max="9726" width="10.28515625" style="236" bestFit="1" customWidth="1"/>
    <col min="9727" max="9727" width="10.7109375" style="236" bestFit="1" customWidth="1"/>
    <col min="9728" max="9728" width="11.7109375" style="236" bestFit="1" customWidth="1"/>
    <col min="9729" max="9978" width="10.140625" style="236"/>
    <col min="9979" max="9979" width="6.28515625" style="236" customWidth="1"/>
    <col min="9980" max="9980" width="41.85546875" style="236" customWidth="1"/>
    <col min="9981" max="9981" width="10.140625" style="236"/>
    <col min="9982" max="9982" width="10.28515625" style="236" bestFit="1" customWidth="1"/>
    <col min="9983" max="9983" width="10.7109375" style="236" bestFit="1" customWidth="1"/>
    <col min="9984" max="9984" width="11.7109375" style="236" bestFit="1" customWidth="1"/>
    <col min="9985" max="10234" width="10.140625" style="236"/>
    <col min="10235" max="10235" width="6.28515625" style="236" customWidth="1"/>
    <col min="10236" max="10236" width="41.85546875" style="236" customWidth="1"/>
    <col min="10237" max="10237" width="10.140625" style="236"/>
    <col min="10238" max="10238" width="10.28515625" style="236" bestFit="1" customWidth="1"/>
    <col min="10239" max="10239" width="10.7109375" style="236" bestFit="1" customWidth="1"/>
    <col min="10240" max="10240" width="11.7109375" style="236" bestFit="1" customWidth="1"/>
    <col min="10241" max="10490" width="10.140625" style="236"/>
    <col min="10491" max="10491" width="6.28515625" style="236" customWidth="1"/>
    <col min="10492" max="10492" width="41.85546875" style="236" customWidth="1"/>
    <col min="10493" max="10493" width="10.140625" style="236"/>
    <col min="10494" max="10494" width="10.28515625" style="236" bestFit="1" customWidth="1"/>
    <col min="10495" max="10495" width="10.7109375" style="236" bestFit="1" customWidth="1"/>
    <col min="10496" max="10496" width="11.7109375" style="236" bestFit="1" customWidth="1"/>
    <col min="10497" max="10746" width="10.140625" style="236"/>
    <col min="10747" max="10747" width="6.28515625" style="236" customWidth="1"/>
    <col min="10748" max="10748" width="41.85546875" style="236" customWidth="1"/>
    <col min="10749" max="10749" width="10.140625" style="236"/>
    <col min="10750" max="10750" width="10.28515625" style="236" bestFit="1" customWidth="1"/>
    <col min="10751" max="10751" width="10.7109375" style="236" bestFit="1" customWidth="1"/>
    <col min="10752" max="10752" width="11.7109375" style="236" bestFit="1" customWidth="1"/>
    <col min="10753" max="11002" width="10.140625" style="236"/>
    <col min="11003" max="11003" width="6.28515625" style="236" customWidth="1"/>
    <col min="11004" max="11004" width="41.85546875" style="236" customWidth="1"/>
    <col min="11005" max="11005" width="10.140625" style="236"/>
    <col min="11006" max="11006" width="10.28515625" style="236" bestFit="1" customWidth="1"/>
    <col min="11007" max="11007" width="10.7109375" style="236" bestFit="1" customWidth="1"/>
    <col min="11008" max="11008" width="11.7109375" style="236" bestFit="1" customWidth="1"/>
    <col min="11009" max="11258" width="10.140625" style="236"/>
    <col min="11259" max="11259" width="6.28515625" style="236" customWidth="1"/>
    <col min="11260" max="11260" width="41.85546875" style="236" customWidth="1"/>
    <col min="11261" max="11261" width="10.140625" style="236"/>
    <col min="11262" max="11262" width="10.28515625" style="236" bestFit="1" customWidth="1"/>
    <col min="11263" max="11263" width="10.7109375" style="236" bestFit="1" customWidth="1"/>
    <col min="11264" max="11264" width="11.7109375" style="236" bestFit="1" customWidth="1"/>
    <col min="11265" max="11514" width="10.140625" style="236"/>
    <col min="11515" max="11515" width="6.28515625" style="236" customWidth="1"/>
    <col min="11516" max="11516" width="41.85546875" style="236" customWidth="1"/>
    <col min="11517" max="11517" width="10.140625" style="236"/>
    <col min="11518" max="11518" width="10.28515625" style="236" bestFit="1" customWidth="1"/>
    <col min="11519" max="11519" width="10.7109375" style="236" bestFit="1" customWidth="1"/>
    <col min="11520" max="11520" width="11.7109375" style="236" bestFit="1" customWidth="1"/>
    <col min="11521" max="11770" width="10.140625" style="236"/>
    <col min="11771" max="11771" width="6.28515625" style="236" customWidth="1"/>
    <col min="11772" max="11772" width="41.85546875" style="236" customWidth="1"/>
    <col min="11773" max="11773" width="10.140625" style="236"/>
    <col min="11774" max="11774" width="10.28515625" style="236" bestFit="1" customWidth="1"/>
    <col min="11775" max="11775" width="10.7109375" style="236" bestFit="1" customWidth="1"/>
    <col min="11776" max="11776" width="11.7109375" style="236" bestFit="1" customWidth="1"/>
    <col min="11777" max="12026" width="10.140625" style="236"/>
    <col min="12027" max="12027" width="6.28515625" style="236" customWidth="1"/>
    <col min="12028" max="12028" width="41.85546875" style="236" customWidth="1"/>
    <col min="12029" max="12029" width="10.140625" style="236"/>
    <col min="12030" max="12030" width="10.28515625" style="236" bestFit="1" customWidth="1"/>
    <col min="12031" max="12031" width="10.7109375" style="236" bestFit="1" customWidth="1"/>
    <col min="12032" max="12032" width="11.7109375" style="236" bestFit="1" customWidth="1"/>
    <col min="12033" max="12282" width="10.140625" style="236"/>
    <col min="12283" max="12283" width="6.28515625" style="236" customWidth="1"/>
    <col min="12284" max="12284" width="41.85546875" style="236" customWidth="1"/>
    <col min="12285" max="12285" width="10.140625" style="236"/>
    <col min="12286" max="12286" width="10.28515625" style="236" bestFit="1" customWidth="1"/>
    <col min="12287" max="12287" width="10.7109375" style="236" bestFit="1" customWidth="1"/>
    <col min="12288" max="12288" width="11.7109375" style="236" bestFit="1" customWidth="1"/>
    <col min="12289" max="12538" width="10.140625" style="236"/>
    <col min="12539" max="12539" width="6.28515625" style="236" customWidth="1"/>
    <col min="12540" max="12540" width="41.85546875" style="236" customWidth="1"/>
    <col min="12541" max="12541" width="10.140625" style="236"/>
    <col min="12542" max="12542" width="10.28515625" style="236" bestFit="1" customWidth="1"/>
    <col min="12543" max="12543" width="10.7109375" style="236" bestFit="1" customWidth="1"/>
    <col min="12544" max="12544" width="11.7109375" style="236" bestFit="1" customWidth="1"/>
    <col min="12545" max="12794" width="10.140625" style="236"/>
    <col min="12795" max="12795" width="6.28515625" style="236" customWidth="1"/>
    <col min="12796" max="12796" width="41.85546875" style="236" customWidth="1"/>
    <col min="12797" max="12797" width="10.140625" style="236"/>
    <col min="12798" max="12798" width="10.28515625" style="236" bestFit="1" customWidth="1"/>
    <col min="12799" max="12799" width="10.7109375" style="236" bestFit="1" customWidth="1"/>
    <col min="12800" max="12800" width="11.7109375" style="236" bestFit="1" customWidth="1"/>
    <col min="12801" max="13050" width="10.140625" style="236"/>
    <col min="13051" max="13051" width="6.28515625" style="236" customWidth="1"/>
    <col min="13052" max="13052" width="41.85546875" style="236" customWidth="1"/>
    <col min="13053" max="13053" width="10.140625" style="236"/>
    <col min="13054" max="13054" width="10.28515625" style="236" bestFit="1" customWidth="1"/>
    <col min="13055" max="13055" width="10.7109375" style="236" bestFit="1" customWidth="1"/>
    <col min="13056" max="13056" width="11.7109375" style="236" bestFit="1" customWidth="1"/>
    <col min="13057" max="13306" width="10.140625" style="236"/>
    <col min="13307" max="13307" width="6.28515625" style="236" customWidth="1"/>
    <col min="13308" max="13308" width="41.85546875" style="236" customWidth="1"/>
    <col min="13309" max="13309" width="10.140625" style="236"/>
    <col min="13310" max="13310" width="10.28515625" style="236" bestFit="1" customWidth="1"/>
    <col min="13311" max="13311" width="10.7109375" style="236" bestFit="1" customWidth="1"/>
    <col min="13312" max="13312" width="11.7109375" style="236" bestFit="1" customWidth="1"/>
    <col min="13313" max="13562" width="10.140625" style="236"/>
    <col min="13563" max="13563" width="6.28515625" style="236" customWidth="1"/>
    <col min="13564" max="13564" width="41.85546875" style="236" customWidth="1"/>
    <col min="13565" max="13565" width="10.140625" style="236"/>
    <col min="13566" max="13566" width="10.28515625" style="236" bestFit="1" customWidth="1"/>
    <col min="13567" max="13567" width="10.7109375" style="236" bestFit="1" customWidth="1"/>
    <col min="13568" max="13568" width="11.7109375" style="236" bestFit="1" customWidth="1"/>
    <col min="13569" max="13818" width="10.140625" style="236"/>
    <col min="13819" max="13819" width="6.28515625" style="236" customWidth="1"/>
    <col min="13820" max="13820" width="41.85546875" style="236" customWidth="1"/>
    <col min="13821" max="13821" width="10.140625" style="236"/>
    <col min="13822" max="13822" width="10.28515625" style="236" bestFit="1" customWidth="1"/>
    <col min="13823" max="13823" width="10.7109375" style="236" bestFit="1" customWidth="1"/>
    <col min="13824" max="13824" width="11.7109375" style="236" bestFit="1" customWidth="1"/>
    <col min="13825" max="14074" width="10.140625" style="236"/>
    <col min="14075" max="14075" width="6.28515625" style="236" customWidth="1"/>
    <col min="14076" max="14076" width="41.85546875" style="236" customWidth="1"/>
    <col min="14077" max="14077" width="10.140625" style="236"/>
    <col min="14078" max="14078" width="10.28515625" style="236" bestFit="1" customWidth="1"/>
    <col min="14079" max="14079" width="10.7109375" style="236" bestFit="1" customWidth="1"/>
    <col min="14080" max="14080" width="11.7109375" style="236" bestFit="1" customWidth="1"/>
    <col min="14081" max="14330" width="10.140625" style="236"/>
    <col min="14331" max="14331" width="6.28515625" style="236" customWidth="1"/>
    <col min="14332" max="14332" width="41.85546875" style="236" customWidth="1"/>
    <col min="14333" max="14333" width="10.140625" style="236"/>
    <col min="14334" max="14334" width="10.28515625" style="236" bestFit="1" customWidth="1"/>
    <col min="14335" max="14335" width="10.7109375" style="236" bestFit="1" customWidth="1"/>
    <col min="14336" max="14336" width="11.7109375" style="236" bestFit="1" customWidth="1"/>
    <col min="14337" max="14586" width="10.140625" style="236"/>
    <col min="14587" max="14587" width="6.28515625" style="236" customWidth="1"/>
    <col min="14588" max="14588" width="41.85546875" style="236" customWidth="1"/>
    <col min="14589" max="14589" width="10.140625" style="236"/>
    <col min="14590" max="14590" width="10.28515625" style="236" bestFit="1" customWidth="1"/>
    <col min="14591" max="14591" width="10.7109375" style="236" bestFit="1" customWidth="1"/>
    <col min="14592" max="14592" width="11.7109375" style="236" bestFit="1" customWidth="1"/>
    <col min="14593" max="14842" width="10.140625" style="236"/>
    <col min="14843" max="14843" width="6.28515625" style="236" customWidth="1"/>
    <col min="14844" max="14844" width="41.85546875" style="236" customWidth="1"/>
    <col min="14845" max="14845" width="10.140625" style="236"/>
    <col min="14846" max="14846" width="10.28515625" style="236" bestFit="1" customWidth="1"/>
    <col min="14847" max="14847" width="10.7109375" style="236" bestFit="1" customWidth="1"/>
    <col min="14848" max="14848" width="11.7109375" style="236" bestFit="1" customWidth="1"/>
    <col min="14849" max="15098" width="10.140625" style="236"/>
    <col min="15099" max="15099" width="6.28515625" style="236" customWidth="1"/>
    <col min="15100" max="15100" width="41.85546875" style="236" customWidth="1"/>
    <col min="15101" max="15101" width="10.140625" style="236"/>
    <col min="15102" max="15102" width="10.28515625" style="236" bestFit="1" customWidth="1"/>
    <col min="15103" max="15103" width="10.7109375" style="236" bestFit="1" customWidth="1"/>
    <col min="15104" max="15104" width="11.7109375" style="236" bestFit="1" customWidth="1"/>
    <col min="15105" max="15354" width="10.140625" style="236"/>
    <col min="15355" max="15355" width="6.28515625" style="236" customWidth="1"/>
    <col min="15356" max="15356" width="41.85546875" style="236" customWidth="1"/>
    <col min="15357" max="15357" width="10.140625" style="236"/>
    <col min="15358" max="15358" width="10.28515625" style="236" bestFit="1" customWidth="1"/>
    <col min="15359" max="15359" width="10.7109375" style="236" bestFit="1" customWidth="1"/>
    <col min="15360" max="15360" width="11.7109375" style="236" bestFit="1" customWidth="1"/>
    <col min="15361" max="15610" width="10.140625" style="236"/>
    <col min="15611" max="15611" width="6.28515625" style="236" customWidth="1"/>
    <col min="15612" max="15612" width="41.85546875" style="236" customWidth="1"/>
    <col min="15613" max="15613" width="10.140625" style="236"/>
    <col min="15614" max="15614" width="10.28515625" style="236" bestFit="1" customWidth="1"/>
    <col min="15615" max="15615" width="10.7109375" style="236" bestFit="1" customWidth="1"/>
    <col min="15616" max="15616" width="11.7109375" style="236" bestFit="1" customWidth="1"/>
    <col min="15617" max="15866" width="10.140625" style="236"/>
    <col min="15867" max="15867" width="6.28515625" style="236" customWidth="1"/>
    <col min="15868" max="15868" width="41.85546875" style="236" customWidth="1"/>
    <col min="15869" max="15869" width="10.140625" style="236"/>
    <col min="15870" max="15870" width="10.28515625" style="236" bestFit="1" customWidth="1"/>
    <col min="15871" max="15871" width="10.7109375" style="236" bestFit="1" customWidth="1"/>
    <col min="15872" max="15872" width="11.7109375" style="236" bestFit="1" customWidth="1"/>
    <col min="15873" max="16122" width="10.140625" style="236"/>
    <col min="16123" max="16123" width="6.28515625" style="236" customWidth="1"/>
    <col min="16124" max="16124" width="41.85546875" style="236" customWidth="1"/>
    <col min="16125" max="16125" width="10.140625" style="236"/>
    <col min="16126" max="16126" width="10.28515625" style="236" bestFit="1" customWidth="1"/>
    <col min="16127" max="16127" width="10.7109375" style="236" bestFit="1" customWidth="1"/>
    <col min="16128" max="16128" width="11.7109375" style="236" bestFit="1" customWidth="1"/>
    <col min="16129" max="16384" width="10.140625" style="236"/>
  </cols>
  <sheetData>
    <row r="1" spans="1:7" ht="12.75" thickBot="1" x14ac:dyDescent="0.25">
      <c r="A1" s="86" t="s">
        <v>0</v>
      </c>
      <c r="B1" s="237" t="s">
        <v>1</v>
      </c>
      <c r="C1" s="72" t="s">
        <v>2</v>
      </c>
      <c r="D1" s="72" t="s">
        <v>3</v>
      </c>
      <c r="E1" s="75" t="s">
        <v>4</v>
      </c>
      <c r="F1" s="73" t="s">
        <v>5</v>
      </c>
    </row>
    <row r="2" spans="1:7" s="238" customFormat="1" ht="12.75" thickBot="1" x14ac:dyDescent="0.25">
      <c r="A2" s="4"/>
      <c r="B2" s="6"/>
      <c r="C2" s="7"/>
      <c r="D2" s="7"/>
      <c r="E2" s="8"/>
      <c r="F2" s="8"/>
    </row>
    <row r="3" spans="1:7" ht="12.75" thickBot="1" x14ac:dyDescent="0.25">
      <c r="A3" s="86" t="s">
        <v>110</v>
      </c>
      <c r="B3" s="74" t="s">
        <v>111</v>
      </c>
      <c r="C3" s="72"/>
      <c r="D3" s="72"/>
      <c r="E3" s="75"/>
      <c r="F3" s="73"/>
    </row>
    <row r="4" spans="1:7" ht="12.75" thickBot="1" x14ac:dyDescent="0.25"/>
    <row r="5" spans="1:7" ht="12.75" thickBot="1" x14ac:dyDescent="0.25">
      <c r="A5" s="240" t="s">
        <v>126</v>
      </c>
      <c r="B5" s="241" t="s">
        <v>112</v>
      </c>
      <c r="C5" s="241"/>
      <c r="D5" s="242"/>
      <c r="E5" s="243"/>
      <c r="F5" s="244"/>
      <c r="G5" s="245"/>
    </row>
    <row r="6" spans="1:7" ht="60" x14ac:dyDescent="0.2">
      <c r="A6" s="496" t="s">
        <v>6</v>
      </c>
      <c r="B6" s="246" t="s">
        <v>113</v>
      </c>
      <c r="C6" s="246"/>
      <c r="D6" s="247"/>
      <c r="E6" s="248"/>
      <c r="F6" s="249"/>
      <c r="G6" s="250"/>
    </row>
    <row r="7" spans="1:7" x14ac:dyDescent="0.2">
      <c r="A7" s="497"/>
      <c r="B7" s="251" t="s">
        <v>114</v>
      </c>
      <c r="C7" s="251"/>
      <c r="D7" s="252"/>
      <c r="E7" s="253"/>
      <c r="F7" s="254"/>
      <c r="G7" s="250"/>
    </row>
    <row r="8" spans="1:7" x14ac:dyDescent="0.2">
      <c r="A8" s="498"/>
      <c r="B8" s="251" t="s">
        <v>115</v>
      </c>
      <c r="C8" s="253" t="s">
        <v>75</v>
      </c>
      <c r="D8" s="255">
        <v>85</v>
      </c>
      <c r="E8" s="256"/>
      <c r="F8" s="257">
        <f>D8*E8</f>
        <v>0</v>
      </c>
    </row>
    <row r="9" spans="1:7" x14ac:dyDescent="0.2">
      <c r="A9" s="498"/>
      <c r="B9" s="251" t="s">
        <v>116</v>
      </c>
      <c r="C9" s="253" t="s">
        <v>75</v>
      </c>
      <c r="D9" s="255">
        <v>60</v>
      </c>
      <c r="E9" s="256"/>
      <c r="F9" s="257">
        <f>D9*E9</f>
        <v>0</v>
      </c>
    </row>
    <row r="10" spans="1:7" x14ac:dyDescent="0.2">
      <c r="A10" s="498"/>
      <c r="B10" s="251" t="s">
        <v>117</v>
      </c>
      <c r="C10" s="253" t="s">
        <v>75</v>
      </c>
      <c r="D10" s="255">
        <v>80</v>
      </c>
      <c r="E10" s="256"/>
      <c r="F10" s="257">
        <f>D10*E10</f>
        <v>0</v>
      </c>
    </row>
    <row r="11" spans="1:7" x14ac:dyDescent="0.2">
      <c r="A11" s="498"/>
      <c r="B11" s="251" t="s">
        <v>118</v>
      </c>
      <c r="C11" s="253" t="s">
        <v>75</v>
      </c>
      <c r="D11" s="255">
        <v>60</v>
      </c>
      <c r="E11" s="256"/>
      <c r="F11" s="257">
        <f>D11*E11</f>
        <v>0</v>
      </c>
    </row>
    <row r="12" spans="1:7" x14ac:dyDescent="0.2">
      <c r="A12" s="498"/>
      <c r="B12" s="251" t="s">
        <v>288</v>
      </c>
      <c r="C12" s="253" t="s">
        <v>75</v>
      </c>
      <c r="D12" s="255">
        <v>145</v>
      </c>
      <c r="E12" s="256"/>
      <c r="F12" s="257">
        <f t="shared" ref="F12:F13" si="0">D12*E12</f>
        <v>0</v>
      </c>
    </row>
    <row r="13" spans="1:7" x14ac:dyDescent="0.2">
      <c r="A13" s="499"/>
      <c r="B13" s="258" t="s">
        <v>119</v>
      </c>
      <c r="C13" s="91" t="s">
        <v>75</v>
      </c>
      <c r="D13" s="259">
        <v>145</v>
      </c>
      <c r="E13" s="260"/>
      <c r="F13" s="261">
        <f t="shared" si="0"/>
        <v>0</v>
      </c>
    </row>
    <row r="14" spans="1:7" ht="48" x14ac:dyDescent="0.2">
      <c r="A14" s="500" t="s">
        <v>8</v>
      </c>
      <c r="B14" s="262" t="s">
        <v>120</v>
      </c>
      <c r="C14" s="263"/>
      <c r="D14" s="264"/>
      <c r="E14" s="265"/>
      <c r="F14" s="266"/>
    </row>
    <row r="15" spans="1:7" x14ac:dyDescent="0.2">
      <c r="A15" s="501"/>
      <c r="B15" s="251" t="s">
        <v>121</v>
      </c>
      <c r="C15" s="253" t="s">
        <v>75</v>
      </c>
      <c r="D15" s="255">
        <v>50</v>
      </c>
      <c r="E15" s="267"/>
      <c r="F15" s="257">
        <f t="shared" ref="F15:F16" si="1">D15*E15</f>
        <v>0</v>
      </c>
    </row>
    <row r="16" spans="1:7" x14ac:dyDescent="0.2">
      <c r="A16" s="502"/>
      <c r="B16" s="258" t="s">
        <v>122</v>
      </c>
      <c r="C16" s="91" t="s">
        <v>75</v>
      </c>
      <c r="D16" s="259">
        <v>30</v>
      </c>
      <c r="E16" s="268"/>
      <c r="F16" s="261">
        <f t="shared" si="1"/>
        <v>0</v>
      </c>
    </row>
    <row r="17" spans="1:7" ht="72" x14ac:dyDescent="0.2">
      <c r="A17" s="500" t="s">
        <v>9</v>
      </c>
      <c r="B17" s="262" t="s">
        <v>123</v>
      </c>
      <c r="C17" s="263"/>
      <c r="D17" s="264"/>
      <c r="E17" s="265"/>
      <c r="F17" s="266"/>
    </row>
    <row r="18" spans="1:7" x14ac:dyDescent="0.2">
      <c r="A18" s="501"/>
      <c r="B18" s="251" t="s">
        <v>124</v>
      </c>
      <c r="C18" s="253" t="s">
        <v>75</v>
      </c>
      <c r="D18" s="255">
        <v>80</v>
      </c>
      <c r="E18" s="267"/>
      <c r="F18" s="257">
        <f t="shared" ref="F18:F19" si="2">D18*E18</f>
        <v>0</v>
      </c>
    </row>
    <row r="19" spans="1:7" ht="12.75" thickBot="1" x14ac:dyDescent="0.25">
      <c r="A19" s="503"/>
      <c r="B19" s="251" t="s">
        <v>125</v>
      </c>
      <c r="C19" s="253" t="s">
        <v>75</v>
      </c>
      <c r="D19" s="255">
        <v>60</v>
      </c>
      <c r="E19" s="267"/>
      <c r="F19" s="269">
        <f t="shared" si="2"/>
        <v>0</v>
      </c>
    </row>
    <row r="20" spans="1:7" ht="12.75" thickBot="1" x14ac:dyDescent="0.25">
      <c r="A20" s="270" t="str">
        <f>A5</f>
        <v>D.1.</v>
      </c>
      <c r="B20" s="271" t="s">
        <v>127</v>
      </c>
      <c r="C20" s="242"/>
      <c r="D20" s="272"/>
      <c r="E20" s="273"/>
      <c r="F20" s="274">
        <f>SUM(F7:F19)</f>
        <v>0</v>
      </c>
    </row>
    <row r="21" spans="1:7" ht="12.75" thickBot="1" x14ac:dyDescent="0.25"/>
    <row r="22" spans="1:7" ht="12.75" thickBot="1" x14ac:dyDescent="0.25">
      <c r="A22" s="275" t="s">
        <v>150</v>
      </c>
      <c r="B22" s="276" t="s">
        <v>128</v>
      </c>
      <c r="C22" s="277"/>
      <c r="D22" s="276"/>
      <c r="E22" s="278"/>
      <c r="F22" s="279"/>
      <c r="G22" s="280"/>
    </row>
    <row r="23" spans="1:7" ht="36" x14ac:dyDescent="0.2">
      <c r="A23" s="512"/>
      <c r="B23" s="281" t="s">
        <v>270</v>
      </c>
      <c r="C23" s="282"/>
      <c r="D23" s="281"/>
      <c r="E23" s="283"/>
      <c r="F23" s="284"/>
      <c r="G23" s="285"/>
    </row>
    <row r="24" spans="1:7" x14ac:dyDescent="0.2">
      <c r="A24" s="513" t="s">
        <v>6</v>
      </c>
      <c r="B24" s="286" t="s">
        <v>129</v>
      </c>
      <c r="C24" s="287"/>
      <c r="D24" s="286"/>
      <c r="E24" s="288"/>
      <c r="F24" s="289"/>
      <c r="G24" s="290"/>
    </row>
    <row r="25" spans="1:7" ht="93" customHeight="1" x14ac:dyDescent="0.2">
      <c r="A25" s="513"/>
      <c r="B25" s="291" t="s">
        <v>179</v>
      </c>
      <c r="C25" s="287"/>
      <c r="D25" s="291"/>
      <c r="E25" s="292"/>
      <c r="F25" s="293"/>
      <c r="G25" s="290"/>
    </row>
    <row r="26" spans="1:7" ht="24" x14ac:dyDescent="0.2">
      <c r="A26" s="513"/>
      <c r="B26" s="294" t="s">
        <v>130</v>
      </c>
      <c r="C26" s="287"/>
      <c r="D26" s="291"/>
      <c r="E26" s="292"/>
      <c r="F26" s="293"/>
      <c r="G26" s="290"/>
    </row>
    <row r="27" spans="1:7" x14ac:dyDescent="0.2">
      <c r="A27" s="513"/>
      <c r="B27" s="294" t="s">
        <v>131</v>
      </c>
      <c r="C27" s="287"/>
      <c r="D27" s="295"/>
      <c r="E27" s="292"/>
      <c r="F27" s="293"/>
      <c r="G27" s="290"/>
    </row>
    <row r="28" spans="1:7" x14ac:dyDescent="0.2">
      <c r="A28" s="513"/>
      <c r="B28" s="294" t="s">
        <v>132</v>
      </c>
      <c r="C28" s="287"/>
      <c r="D28" s="291"/>
      <c r="E28" s="292"/>
      <c r="F28" s="293"/>
      <c r="G28" s="290"/>
    </row>
    <row r="29" spans="1:7" ht="24" x14ac:dyDescent="0.2">
      <c r="A29" s="513"/>
      <c r="B29" s="296" t="s">
        <v>133</v>
      </c>
      <c r="C29" s="287"/>
      <c r="D29" s="291"/>
      <c r="E29" s="292"/>
      <c r="F29" s="293"/>
      <c r="G29" s="290"/>
    </row>
    <row r="30" spans="1:7" x14ac:dyDescent="0.2">
      <c r="A30" s="513"/>
      <c r="B30" s="296" t="s">
        <v>134</v>
      </c>
      <c r="C30" s="287"/>
      <c r="D30" s="291"/>
      <c r="E30" s="292"/>
      <c r="F30" s="293"/>
      <c r="G30" s="290"/>
    </row>
    <row r="31" spans="1:7" ht="24" x14ac:dyDescent="0.2">
      <c r="A31" s="513"/>
      <c r="B31" s="294" t="s">
        <v>135</v>
      </c>
      <c r="C31" s="287"/>
      <c r="D31" s="297"/>
      <c r="E31" s="292"/>
      <c r="F31" s="293"/>
      <c r="G31" s="290"/>
    </row>
    <row r="32" spans="1:7" x14ac:dyDescent="0.2">
      <c r="A32" s="513"/>
      <c r="B32" s="294" t="s">
        <v>136</v>
      </c>
      <c r="C32" s="287"/>
      <c r="D32" s="297"/>
      <c r="E32" s="292"/>
      <c r="F32" s="293"/>
      <c r="G32" s="290"/>
    </row>
    <row r="33" spans="1:7" x14ac:dyDescent="0.2">
      <c r="A33" s="513"/>
      <c r="B33" s="294" t="s">
        <v>137</v>
      </c>
      <c r="C33" s="287"/>
      <c r="D33" s="297"/>
      <c r="E33" s="292"/>
      <c r="F33" s="293"/>
      <c r="G33" s="290"/>
    </row>
    <row r="34" spans="1:7" x14ac:dyDescent="0.2">
      <c r="A34" s="513"/>
      <c r="B34" s="296" t="s">
        <v>138</v>
      </c>
      <c r="C34" s="287"/>
      <c r="D34" s="298"/>
      <c r="E34" s="292"/>
      <c r="F34" s="293"/>
      <c r="G34" s="290"/>
    </row>
    <row r="35" spans="1:7" x14ac:dyDescent="0.2">
      <c r="A35" s="513"/>
      <c r="B35" s="296" t="s">
        <v>139</v>
      </c>
      <c r="C35" s="287"/>
      <c r="D35" s="298"/>
      <c r="E35" s="292"/>
      <c r="F35" s="293"/>
      <c r="G35" s="290"/>
    </row>
    <row r="36" spans="1:7" ht="24" x14ac:dyDescent="0.2">
      <c r="A36" s="513"/>
      <c r="B36" s="296" t="s">
        <v>140</v>
      </c>
      <c r="C36" s="287"/>
      <c r="D36" s="299"/>
      <c r="E36" s="292"/>
      <c r="F36" s="293"/>
      <c r="G36" s="290"/>
    </row>
    <row r="37" spans="1:7" ht="42.75" customHeight="1" x14ac:dyDescent="0.2">
      <c r="A37" s="513"/>
      <c r="B37" s="294" t="s">
        <v>141</v>
      </c>
      <c r="C37" s="287"/>
      <c r="D37" s="294"/>
      <c r="E37" s="300"/>
      <c r="F37" s="289"/>
      <c r="G37" s="290"/>
    </row>
    <row r="38" spans="1:7" x14ac:dyDescent="0.2">
      <c r="A38" s="514"/>
      <c r="B38" s="301" t="s">
        <v>142</v>
      </c>
      <c r="C38" s="302" t="s">
        <v>143</v>
      </c>
      <c r="D38" s="303">
        <v>1</v>
      </c>
      <c r="E38" s="304"/>
      <c r="F38" s="305">
        <f>D38*E38</f>
        <v>0</v>
      </c>
    </row>
    <row r="39" spans="1:7" x14ac:dyDescent="0.2">
      <c r="A39" s="515" t="s">
        <v>8</v>
      </c>
      <c r="B39" s="306" t="s">
        <v>144</v>
      </c>
      <c r="C39" s="307"/>
      <c r="D39" s="307"/>
      <c r="E39" s="308"/>
      <c r="F39" s="309"/>
    </row>
    <row r="40" spans="1:7" ht="86.25" customHeight="1" x14ac:dyDescent="0.2">
      <c r="A40" s="513"/>
      <c r="B40" s="291" t="s">
        <v>180</v>
      </c>
      <c r="C40" s="292"/>
      <c r="D40" s="310"/>
      <c r="E40" s="311"/>
      <c r="F40" s="289"/>
    </row>
    <row r="41" spans="1:7" x14ac:dyDescent="0.2">
      <c r="A41" s="513"/>
      <c r="B41" s="294" t="s">
        <v>145</v>
      </c>
      <c r="C41" s="292"/>
      <c r="D41" s="310"/>
      <c r="E41" s="311"/>
      <c r="F41" s="289"/>
    </row>
    <row r="42" spans="1:7" ht="24" x14ac:dyDescent="0.2">
      <c r="A42" s="513"/>
      <c r="B42" s="296" t="s">
        <v>133</v>
      </c>
      <c r="C42" s="292"/>
      <c r="D42" s="310"/>
      <c r="E42" s="311"/>
      <c r="F42" s="289"/>
    </row>
    <row r="43" spans="1:7" x14ac:dyDescent="0.2">
      <c r="A43" s="513"/>
      <c r="B43" s="296" t="s">
        <v>138</v>
      </c>
      <c r="C43" s="292"/>
      <c r="D43" s="310"/>
      <c r="E43" s="311"/>
      <c r="F43" s="289"/>
    </row>
    <row r="44" spans="1:7" x14ac:dyDescent="0.2">
      <c r="A44" s="513"/>
      <c r="B44" s="296" t="s">
        <v>146</v>
      </c>
      <c r="C44" s="292"/>
      <c r="D44" s="310"/>
      <c r="E44" s="311"/>
      <c r="F44" s="289"/>
    </row>
    <row r="45" spans="1:7" x14ac:dyDescent="0.2">
      <c r="A45" s="513"/>
      <c r="B45" s="296" t="s">
        <v>147</v>
      </c>
      <c r="C45" s="292"/>
      <c r="D45" s="310"/>
      <c r="E45" s="311"/>
      <c r="F45" s="289"/>
    </row>
    <row r="46" spans="1:7" x14ac:dyDescent="0.2">
      <c r="A46" s="513"/>
      <c r="B46" s="296" t="s">
        <v>148</v>
      </c>
      <c r="C46" s="292"/>
      <c r="D46" s="310"/>
      <c r="E46" s="311"/>
      <c r="F46" s="289"/>
    </row>
    <row r="47" spans="1:7" x14ac:dyDescent="0.2">
      <c r="A47" s="513"/>
      <c r="B47" s="296" t="s">
        <v>149</v>
      </c>
      <c r="C47" s="292"/>
      <c r="D47" s="310"/>
      <c r="E47" s="311"/>
      <c r="F47" s="289"/>
    </row>
    <row r="48" spans="1:7" ht="42" customHeight="1" x14ac:dyDescent="0.2">
      <c r="A48" s="513"/>
      <c r="B48" s="294" t="s">
        <v>141</v>
      </c>
      <c r="C48" s="300"/>
      <c r="D48" s="288"/>
      <c r="E48" s="311"/>
      <c r="F48" s="312"/>
    </row>
    <row r="49" spans="1:7" ht="12.75" thickBot="1" x14ac:dyDescent="0.25">
      <c r="A49" s="516"/>
      <c r="B49" s="313" t="s">
        <v>142</v>
      </c>
      <c r="C49" s="300" t="s">
        <v>143</v>
      </c>
      <c r="D49" s="288">
        <v>1</v>
      </c>
      <c r="E49" s="314"/>
      <c r="F49" s="315">
        <f>D49*E49</f>
        <v>0</v>
      </c>
    </row>
    <row r="50" spans="1:7" ht="12.75" thickBot="1" x14ac:dyDescent="0.25">
      <c r="A50" s="275" t="s">
        <v>150</v>
      </c>
      <c r="B50" s="316" t="s">
        <v>151</v>
      </c>
      <c r="C50" s="317"/>
      <c r="D50" s="318"/>
      <c r="E50" s="319"/>
      <c r="F50" s="274">
        <f>SUM(F38:F49)</f>
        <v>0</v>
      </c>
    </row>
    <row r="51" spans="1:7" ht="12.75" thickBot="1" x14ac:dyDescent="0.25"/>
    <row r="52" spans="1:7" ht="39.75" customHeight="1" thickBot="1" x14ac:dyDescent="0.25">
      <c r="A52" s="270" t="s">
        <v>161</v>
      </c>
      <c r="B52" s="241" t="s">
        <v>152</v>
      </c>
      <c r="C52" s="277"/>
      <c r="D52" s="241"/>
      <c r="E52" s="465"/>
      <c r="F52" s="465"/>
      <c r="G52" s="466" t="s">
        <v>162</v>
      </c>
    </row>
    <row r="53" spans="1:7" ht="180" x14ac:dyDescent="0.2">
      <c r="A53" s="504" t="s">
        <v>6</v>
      </c>
      <c r="B53" s="460" t="s">
        <v>153</v>
      </c>
      <c r="C53" s="461" t="s">
        <v>36</v>
      </c>
      <c r="D53" s="462">
        <v>4</v>
      </c>
      <c r="E53" s="463"/>
      <c r="F53" s="464">
        <f t="shared" ref="F53:F61" si="3">D53*E53</f>
        <v>0</v>
      </c>
      <c r="G53" s="517"/>
    </row>
    <row r="54" spans="1:7" ht="84" x14ac:dyDescent="0.2">
      <c r="A54" s="320" t="s">
        <v>8</v>
      </c>
      <c r="B54" s="327" t="s">
        <v>154</v>
      </c>
      <c r="C54" s="322"/>
      <c r="D54" s="323"/>
      <c r="E54" s="324"/>
      <c r="F54" s="325">
        <f t="shared" si="3"/>
        <v>0</v>
      </c>
      <c r="G54" s="326"/>
    </row>
    <row r="55" spans="1:7" x14ac:dyDescent="0.2">
      <c r="A55" s="320"/>
      <c r="B55" s="327" t="s">
        <v>277</v>
      </c>
      <c r="C55" s="322" t="s">
        <v>36</v>
      </c>
      <c r="D55" s="323">
        <v>4</v>
      </c>
      <c r="E55" s="324"/>
      <c r="F55" s="325">
        <f t="shared" si="3"/>
        <v>0</v>
      </c>
      <c r="G55" s="328"/>
    </row>
    <row r="56" spans="1:7" x14ac:dyDescent="0.2">
      <c r="A56" s="320"/>
      <c r="B56" s="327" t="s">
        <v>278</v>
      </c>
      <c r="C56" s="322" t="s">
        <v>36</v>
      </c>
      <c r="D56" s="323">
        <v>4</v>
      </c>
      <c r="E56" s="324"/>
      <c r="F56" s="325">
        <f t="shared" si="3"/>
        <v>0</v>
      </c>
      <c r="G56" s="328"/>
    </row>
    <row r="57" spans="1:7" ht="30" customHeight="1" x14ac:dyDescent="0.2">
      <c r="A57" s="320" t="s">
        <v>9</v>
      </c>
      <c r="B57" s="321" t="s">
        <v>155</v>
      </c>
      <c r="C57" s="322" t="s">
        <v>36</v>
      </c>
      <c r="D57" s="323">
        <v>2</v>
      </c>
      <c r="E57" s="324"/>
      <c r="F57" s="325">
        <f t="shared" si="3"/>
        <v>0</v>
      </c>
      <c r="G57" s="328"/>
    </row>
    <row r="58" spans="1:7" ht="24" x14ac:dyDescent="0.2">
      <c r="A58" s="320" t="s">
        <v>10</v>
      </c>
      <c r="B58" s="321" t="s">
        <v>156</v>
      </c>
      <c r="C58" s="322" t="s">
        <v>36</v>
      </c>
      <c r="D58" s="323">
        <v>3</v>
      </c>
      <c r="E58" s="324"/>
      <c r="F58" s="325">
        <f t="shared" si="3"/>
        <v>0</v>
      </c>
      <c r="G58" s="326"/>
    </row>
    <row r="59" spans="1:7" ht="24" x14ac:dyDescent="0.2">
      <c r="A59" s="329" t="s">
        <v>11</v>
      </c>
      <c r="B59" s="330" t="s">
        <v>157</v>
      </c>
      <c r="C59" s="331" t="s">
        <v>36</v>
      </c>
      <c r="D59" s="332">
        <v>4</v>
      </c>
      <c r="E59" s="333"/>
      <c r="F59" s="334">
        <f t="shared" si="3"/>
        <v>0</v>
      </c>
      <c r="G59" s="326"/>
    </row>
    <row r="60" spans="1:7" ht="24" x14ac:dyDescent="0.2">
      <c r="A60" s="320" t="s">
        <v>13</v>
      </c>
      <c r="B60" s="321" t="s">
        <v>158</v>
      </c>
      <c r="C60" s="322" t="s">
        <v>159</v>
      </c>
      <c r="D60" s="323">
        <v>1</v>
      </c>
      <c r="E60" s="324"/>
      <c r="F60" s="325">
        <f t="shared" si="3"/>
        <v>0</v>
      </c>
      <c r="G60" s="335"/>
    </row>
    <row r="61" spans="1:7" ht="45" customHeight="1" thickBot="1" x14ac:dyDescent="0.25">
      <c r="A61" s="505" t="s">
        <v>14</v>
      </c>
      <c r="B61" s="431" t="s">
        <v>271</v>
      </c>
      <c r="C61" s="432" t="s">
        <v>36</v>
      </c>
      <c r="D61" s="433">
        <v>1</v>
      </c>
      <c r="E61" s="434"/>
      <c r="F61" s="325">
        <f t="shared" si="3"/>
        <v>0</v>
      </c>
      <c r="G61" s="326"/>
    </row>
    <row r="62" spans="1:7" ht="12.75" thickBot="1" x14ac:dyDescent="0.25">
      <c r="A62" s="270" t="s">
        <v>161</v>
      </c>
      <c r="B62" s="241" t="s">
        <v>160</v>
      </c>
      <c r="C62" s="336"/>
      <c r="D62" s="337"/>
      <c r="E62" s="277"/>
      <c r="F62" s="274">
        <f>SUM(F53:F61)</f>
        <v>0</v>
      </c>
    </row>
    <row r="63" spans="1:7" ht="12.75" thickBot="1" x14ac:dyDescent="0.25"/>
    <row r="64" spans="1:7" ht="12.75" thickBot="1" x14ac:dyDescent="0.25">
      <c r="A64" s="338" t="s">
        <v>169</v>
      </c>
      <c r="B64" s="241" t="s">
        <v>49</v>
      </c>
      <c r="C64" s="272"/>
      <c r="D64" s="243"/>
      <c r="E64" s="339"/>
      <c r="F64" s="340"/>
    </row>
    <row r="65" spans="1:6" ht="48" x14ac:dyDescent="0.2">
      <c r="A65" s="506" t="s">
        <v>6</v>
      </c>
      <c r="B65" s="341" t="s">
        <v>163</v>
      </c>
      <c r="C65" s="90" t="s">
        <v>164</v>
      </c>
      <c r="D65" s="91">
        <v>10</v>
      </c>
      <c r="E65" s="342"/>
      <c r="F65" s="261">
        <f t="shared" ref="F65:F71" si="4">D65*E65</f>
        <v>0</v>
      </c>
    </row>
    <row r="66" spans="1:6" ht="188.25" customHeight="1" x14ac:dyDescent="0.2">
      <c r="A66" s="507" t="s">
        <v>8</v>
      </c>
      <c r="B66" s="343" t="s">
        <v>170</v>
      </c>
      <c r="C66" s="345" t="s">
        <v>7</v>
      </c>
      <c r="D66" s="346">
        <f>4.2+4.2+33.6</f>
        <v>42</v>
      </c>
      <c r="E66" s="347"/>
      <c r="F66" s="348">
        <f t="shared" si="4"/>
        <v>0</v>
      </c>
    </row>
    <row r="67" spans="1:6" ht="29.25" customHeight="1" x14ac:dyDescent="0.2">
      <c r="A67" s="507" t="s">
        <v>9</v>
      </c>
      <c r="B67" s="344" t="s">
        <v>165</v>
      </c>
      <c r="C67" s="345" t="s">
        <v>15</v>
      </c>
      <c r="D67" s="346">
        <v>54</v>
      </c>
      <c r="E67" s="347"/>
      <c r="F67" s="348">
        <f t="shared" si="4"/>
        <v>0</v>
      </c>
    </row>
    <row r="68" spans="1:6" ht="72" x14ac:dyDescent="0.2">
      <c r="A68" s="507" t="s">
        <v>10</v>
      </c>
      <c r="B68" s="344" t="s">
        <v>272</v>
      </c>
      <c r="C68" s="345" t="s">
        <v>7</v>
      </c>
      <c r="D68" s="346">
        <v>5.5</v>
      </c>
      <c r="E68" s="347"/>
      <c r="F68" s="348">
        <f t="shared" si="4"/>
        <v>0</v>
      </c>
    </row>
    <row r="69" spans="1:6" ht="72" x14ac:dyDescent="0.2">
      <c r="A69" s="507" t="s">
        <v>11</v>
      </c>
      <c r="B69" s="344" t="s">
        <v>171</v>
      </c>
      <c r="C69" s="345" t="s">
        <v>7</v>
      </c>
      <c r="D69" s="346">
        <v>11</v>
      </c>
      <c r="E69" s="347"/>
      <c r="F69" s="348">
        <f t="shared" si="4"/>
        <v>0</v>
      </c>
    </row>
    <row r="70" spans="1:6" ht="72" x14ac:dyDescent="0.2">
      <c r="A70" s="507" t="s">
        <v>12</v>
      </c>
      <c r="B70" s="349" t="s">
        <v>166</v>
      </c>
      <c r="C70" s="350" t="s">
        <v>7</v>
      </c>
      <c r="D70" s="91">
        <v>30</v>
      </c>
      <c r="E70" s="342"/>
      <c r="F70" s="261">
        <f t="shared" si="4"/>
        <v>0</v>
      </c>
    </row>
    <row r="71" spans="1:6" ht="192.75" thickBot="1" x14ac:dyDescent="0.25">
      <c r="A71" s="508" t="s">
        <v>13</v>
      </c>
      <c r="B71" s="351" t="s">
        <v>167</v>
      </c>
      <c r="C71" s="352" t="s">
        <v>36</v>
      </c>
      <c r="D71" s="89">
        <v>4</v>
      </c>
      <c r="E71" s="353"/>
      <c r="F71" s="269">
        <f t="shared" si="4"/>
        <v>0</v>
      </c>
    </row>
    <row r="72" spans="1:6" s="360" customFormat="1" ht="12.75" thickBot="1" x14ac:dyDescent="0.3">
      <c r="A72" s="354" t="s">
        <v>169</v>
      </c>
      <c r="B72" s="355" t="s">
        <v>172</v>
      </c>
      <c r="C72" s="356"/>
      <c r="D72" s="357"/>
      <c r="E72" s="358"/>
      <c r="F72" s="359">
        <f>SUM(F65:F71)</f>
        <v>0</v>
      </c>
    </row>
    <row r="73" spans="1:6" ht="12.75" thickBot="1" x14ac:dyDescent="0.25"/>
    <row r="74" spans="1:6" ht="12.75" thickBot="1" x14ac:dyDescent="0.25">
      <c r="A74" s="338" t="s">
        <v>176</v>
      </c>
      <c r="B74" s="241" t="s">
        <v>173</v>
      </c>
      <c r="C74" s="272"/>
      <c r="D74" s="243"/>
      <c r="E74" s="339"/>
      <c r="F74" s="340"/>
    </row>
    <row r="75" spans="1:6" ht="46.5" customHeight="1" x14ac:dyDescent="0.2">
      <c r="A75" s="509" t="s">
        <v>6</v>
      </c>
      <c r="B75" s="438" t="s">
        <v>273</v>
      </c>
      <c r="C75" s="91" t="s">
        <v>36</v>
      </c>
      <c r="D75" s="259">
        <v>7</v>
      </c>
      <c r="E75" s="439"/>
      <c r="F75" s="261">
        <f t="shared" ref="F75:F81" si="5">D75*E75</f>
        <v>0</v>
      </c>
    </row>
    <row r="76" spans="1:6" ht="30.75" customHeight="1" x14ac:dyDescent="0.2">
      <c r="A76" s="510" t="s">
        <v>8</v>
      </c>
      <c r="B76" s="438" t="s">
        <v>274</v>
      </c>
      <c r="C76" s="91" t="s">
        <v>36</v>
      </c>
      <c r="D76" s="259">
        <v>1</v>
      </c>
      <c r="E76" s="439"/>
      <c r="F76" s="261">
        <f t="shared" si="5"/>
        <v>0</v>
      </c>
    </row>
    <row r="77" spans="1:6" ht="29.25" customHeight="1" x14ac:dyDescent="0.2">
      <c r="A77" s="510" t="s">
        <v>9</v>
      </c>
      <c r="B77" s="437" t="s">
        <v>275</v>
      </c>
      <c r="C77" s="346" t="s">
        <v>19</v>
      </c>
      <c r="D77" s="435">
        <v>20</v>
      </c>
      <c r="E77" s="436"/>
      <c r="F77" s="261">
        <f t="shared" si="5"/>
        <v>0</v>
      </c>
    </row>
    <row r="78" spans="1:6" ht="40.5" customHeight="1" x14ac:dyDescent="0.2">
      <c r="A78" s="510" t="s">
        <v>10</v>
      </c>
      <c r="B78" s="438" t="s">
        <v>276</v>
      </c>
      <c r="C78" s="91" t="s">
        <v>19</v>
      </c>
      <c r="D78" s="259">
        <v>10</v>
      </c>
      <c r="E78" s="439"/>
      <c r="F78" s="261">
        <f t="shared" si="5"/>
        <v>0</v>
      </c>
    </row>
    <row r="79" spans="1:6" ht="48" x14ac:dyDescent="0.2">
      <c r="A79" s="510" t="s">
        <v>11</v>
      </c>
      <c r="B79" s="343" t="s">
        <v>175</v>
      </c>
      <c r="C79" s="345" t="s">
        <v>159</v>
      </c>
      <c r="D79" s="346">
        <v>1</v>
      </c>
      <c r="E79" s="347"/>
      <c r="F79" s="348">
        <f t="shared" si="5"/>
        <v>0</v>
      </c>
    </row>
    <row r="80" spans="1:6" ht="48" x14ac:dyDescent="0.2">
      <c r="A80" s="510" t="s">
        <v>12</v>
      </c>
      <c r="B80" s="343" t="s">
        <v>177</v>
      </c>
      <c r="C80" s="345" t="s">
        <v>159</v>
      </c>
      <c r="D80" s="346">
        <v>1</v>
      </c>
      <c r="E80" s="347"/>
      <c r="F80" s="348">
        <f t="shared" si="5"/>
        <v>0</v>
      </c>
    </row>
    <row r="81" spans="1:6" ht="46.5" customHeight="1" thickBot="1" x14ac:dyDescent="0.25">
      <c r="A81" s="511" t="s">
        <v>13</v>
      </c>
      <c r="B81" s="361" t="s">
        <v>174</v>
      </c>
      <c r="C81" s="350" t="s">
        <v>159</v>
      </c>
      <c r="D81" s="91">
        <v>1</v>
      </c>
      <c r="E81" s="342"/>
      <c r="F81" s="261">
        <f t="shared" si="5"/>
        <v>0</v>
      </c>
    </row>
    <row r="82" spans="1:6" ht="12.75" thickBot="1" x14ac:dyDescent="0.25">
      <c r="A82" s="362" t="s">
        <v>176</v>
      </c>
      <c r="B82" s="271" t="s">
        <v>178</v>
      </c>
      <c r="C82" s="242"/>
      <c r="D82" s="243"/>
      <c r="E82" s="363"/>
      <c r="F82" s="274">
        <f>SUM(F75:F81)</f>
        <v>0</v>
      </c>
    </row>
    <row r="84" spans="1:6" ht="12.75" thickBot="1" x14ac:dyDescent="0.25"/>
    <row r="85" spans="1:6" ht="12.75" thickBot="1" x14ac:dyDescent="0.25">
      <c r="A85" s="523" t="s">
        <v>26</v>
      </c>
      <c r="B85" s="524"/>
      <c r="C85" s="524"/>
      <c r="D85" s="524"/>
      <c r="E85" s="524"/>
      <c r="F85" s="221"/>
    </row>
    <row r="86" spans="1:6" x14ac:dyDescent="0.2">
      <c r="A86" s="364" t="str">
        <f>A20</f>
        <v>D.1.</v>
      </c>
      <c r="B86" s="364" t="str">
        <f>B20</f>
        <v>ENERGETSKI RAZVOD I UZEMLJENJE UKUPNO:</v>
      </c>
      <c r="C86" s="364"/>
      <c r="D86" s="364"/>
      <c r="E86" s="364"/>
      <c r="F86" s="364">
        <f>F20</f>
        <v>0</v>
      </c>
    </row>
    <row r="87" spans="1:6" x14ac:dyDescent="0.2">
      <c r="A87" s="364" t="str">
        <f>A50</f>
        <v>D.2.</v>
      </c>
      <c r="B87" s="364" t="str">
        <f>B50</f>
        <v>RAZVODNI ORMARI - UKUPNO:</v>
      </c>
      <c r="C87" s="364"/>
      <c r="D87" s="364"/>
      <c r="E87" s="364"/>
      <c r="F87" s="364">
        <f>F50</f>
        <v>0</v>
      </c>
    </row>
    <row r="88" spans="1:6" x14ac:dyDescent="0.2">
      <c r="A88" s="364" t="str">
        <f>A62</f>
        <v>D.3.</v>
      </c>
      <c r="B88" s="364" t="str">
        <f>B62</f>
        <v>RASVJETA, PREKIDAČI I UTIČNICE- UKUPNO</v>
      </c>
      <c r="C88" s="364"/>
      <c r="D88" s="364"/>
      <c r="E88" s="364"/>
      <c r="F88" s="364">
        <f>F62</f>
        <v>0</v>
      </c>
    </row>
    <row r="89" spans="1:6" x14ac:dyDescent="0.2">
      <c r="A89" s="364" t="str">
        <f>A72</f>
        <v>D.4.</v>
      </c>
      <c r="B89" s="364" t="str">
        <f>B72</f>
        <v>GRAĐEVINSKI RADOVI UKUPNO:</v>
      </c>
      <c r="C89" s="364"/>
      <c r="D89" s="364"/>
      <c r="E89" s="364"/>
      <c r="F89" s="364">
        <f>F72</f>
        <v>0</v>
      </c>
    </row>
    <row r="90" spans="1:6" ht="12.75" thickBot="1" x14ac:dyDescent="0.25">
      <c r="A90" s="364" t="str">
        <f>A82</f>
        <v>D.5.</v>
      </c>
      <c r="B90" s="364" t="str">
        <f t="shared" ref="B90:F90" si="6">B82</f>
        <v>OSTALO UKUPNO:</v>
      </c>
      <c r="C90" s="364"/>
      <c r="D90" s="364"/>
      <c r="E90" s="364"/>
      <c r="F90" s="364">
        <f t="shared" si="6"/>
        <v>0</v>
      </c>
    </row>
    <row r="91" spans="1:6" ht="12.75" thickBot="1" x14ac:dyDescent="0.25">
      <c r="A91" s="365" t="s">
        <v>110</v>
      </c>
      <c r="B91" s="366" t="s">
        <v>181</v>
      </c>
      <c r="C91" s="366"/>
      <c r="D91" s="366"/>
      <c r="E91" s="367"/>
      <c r="F91" s="368">
        <f>SUM(F86:F90)</f>
        <v>0</v>
      </c>
    </row>
  </sheetData>
  <mergeCells count="1">
    <mergeCell ref="A85:E85"/>
  </mergeCells>
  <phoneticPr fontId="2" type="noConversion"/>
  <conditionalFormatting sqref="F18:F19 F8:F13">
    <cfRule type="cellIs" dxfId="24" priority="57" stopIfTrue="1" operator="equal">
      <formula>0</formula>
    </cfRule>
  </conditionalFormatting>
  <conditionalFormatting sqref="F20">
    <cfRule type="cellIs" dxfId="23" priority="60" stopIfTrue="1" operator="equal">
      <formula>0</formula>
    </cfRule>
  </conditionalFormatting>
  <conditionalFormatting sqref="F15:F16">
    <cfRule type="cellIs" dxfId="22" priority="59" stopIfTrue="1" operator="equal">
      <formula>0</formula>
    </cfRule>
  </conditionalFormatting>
  <conditionalFormatting sqref="F38">
    <cfRule type="cellIs" dxfId="21" priority="56" stopIfTrue="1" operator="equal">
      <formula>0</formula>
    </cfRule>
  </conditionalFormatting>
  <conditionalFormatting sqref="F50">
    <cfRule type="cellIs" dxfId="20" priority="55" stopIfTrue="1" operator="equal">
      <formula>0</formula>
    </cfRule>
  </conditionalFormatting>
  <conditionalFormatting sqref="F49">
    <cfRule type="cellIs" dxfId="19" priority="54" stopIfTrue="1" operator="equal">
      <formula>0</formula>
    </cfRule>
  </conditionalFormatting>
  <conditionalFormatting sqref="F53">
    <cfRule type="cellIs" dxfId="18" priority="53" stopIfTrue="1" operator="equal">
      <formula>0</formula>
    </cfRule>
  </conditionalFormatting>
  <conditionalFormatting sqref="F62">
    <cfRule type="cellIs" dxfId="17" priority="52" stopIfTrue="1" operator="equal">
      <formula>0</formula>
    </cfRule>
  </conditionalFormatting>
  <conditionalFormatting sqref="F54:F56">
    <cfRule type="cellIs" dxfId="16" priority="51" stopIfTrue="1" operator="equal">
      <formula>0</formula>
    </cfRule>
  </conditionalFormatting>
  <conditionalFormatting sqref="F57">
    <cfRule type="cellIs" dxfId="15" priority="50" stopIfTrue="1" operator="equal">
      <formula>0</formula>
    </cfRule>
  </conditionalFormatting>
  <conditionalFormatting sqref="F69">
    <cfRule type="cellIs" dxfId="14" priority="37" stopIfTrue="1" operator="equal">
      <formula>0</formula>
    </cfRule>
  </conditionalFormatting>
  <conditionalFormatting sqref="F58">
    <cfRule type="cellIs" dxfId="13" priority="48" stopIfTrue="1" operator="equal">
      <formula>0</formula>
    </cfRule>
  </conditionalFormatting>
  <conditionalFormatting sqref="F59">
    <cfRule type="cellIs" dxfId="12" priority="47" stopIfTrue="1" operator="equal">
      <formula>0</formula>
    </cfRule>
  </conditionalFormatting>
  <conditionalFormatting sqref="F81">
    <cfRule type="cellIs" dxfId="11" priority="31" stopIfTrue="1" operator="equal">
      <formula>0</formula>
    </cfRule>
  </conditionalFormatting>
  <conditionalFormatting sqref="F60:F61">
    <cfRule type="cellIs" dxfId="10" priority="45" stopIfTrue="1" operator="equal">
      <formula>0</formula>
    </cfRule>
  </conditionalFormatting>
  <conditionalFormatting sqref="F65">
    <cfRule type="cellIs" dxfId="9" priority="43" stopIfTrue="1" operator="equal">
      <formula>0</formula>
    </cfRule>
  </conditionalFormatting>
  <conditionalFormatting sqref="F72">
    <cfRule type="cellIs" dxfId="8" priority="40" stopIfTrue="1" operator="equal">
      <formula>0</formula>
    </cfRule>
  </conditionalFormatting>
  <conditionalFormatting sqref="F68">
    <cfRule type="cellIs" dxfId="7" priority="38" stopIfTrue="1" operator="equal">
      <formula>0</formula>
    </cfRule>
  </conditionalFormatting>
  <conditionalFormatting sqref="F67">
    <cfRule type="cellIs" dxfId="6" priority="39" stopIfTrue="1" operator="equal">
      <formula>0</formula>
    </cfRule>
  </conditionalFormatting>
  <conditionalFormatting sqref="F70">
    <cfRule type="cellIs" dxfId="5" priority="36" stopIfTrue="1" operator="equal">
      <formula>0</formula>
    </cfRule>
  </conditionalFormatting>
  <conditionalFormatting sqref="F71">
    <cfRule type="cellIs" dxfId="4" priority="35" stopIfTrue="1" operator="equal">
      <formula>0</formula>
    </cfRule>
  </conditionalFormatting>
  <conditionalFormatting sqref="F82">
    <cfRule type="cellIs" dxfId="3" priority="30" stopIfTrue="1" operator="equal">
      <formula>0</formula>
    </cfRule>
  </conditionalFormatting>
  <conditionalFormatting sqref="F66">
    <cfRule type="cellIs" dxfId="2" priority="32" stopIfTrue="1" operator="equal">
      <formula>0</formula>
    </cfRule>
  </conditionalFormatting>
  <conditionalFormatting sqref="F79:F81">
    <cfRule type="cellIs" dxfId="1" priority="29" stopIfTrue="1" operator="equal">
      <formula>0</formula>
    </cfRule>
  </conditionalFormatting>
  <conditionalFormatting sqref="F75:F78">
    <cfRule type="cellIs" dxfId="0" priority="28" stopIfTrue="1" operator="equal">
      <formula>0</formula>
    </cfRule>
  </conditionalFormatting>
  <pageMargins left="0.9055118110236221" right="0.70866141732283472" top="0.94488188976377963" bottom="0.74803149606299213" header="0.31496062992125984" footer="0.31496062992125984"/>
  <pageSetup paperSize="9" scale="78" fitToHeight="0" orientation="portrait" r:id="rId1"/>
  <headerFooter>
    <oddHeader>&amp;L&amp;"Arial,Uobičajeno"&amp;8GRAĐEVINSKI STUDIO d.o.o.
Kruno Bojčić,mag.ing.aedif.&amp;C&amp;"Arial,Uobičajeno"&amp;8 TROŠKOVNIK T.D. 01-10/21-T&amp;R&amp;"Arial,Uobičajeno"&amp;8UREĐENJE OKOLIŠA  OP
 I SANITARNOG ČVORA</oddHeader>
    <oddFooter>&amp;R&amp;"Arial,Uobičajeno"&amp;8 Stranica &amp;P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2"/>
  <sheetViews>
    <sheetView workbookViewId="0">
      <selection activeCell="G5" sqref="G5"/>
    </sheetView>
  </sheetViews>
  <sheetFormatPr defaultColWidth="9" defaultRowHeight="14.25" x14ac:dyDescent="0.2"/>
  <cols>
    <col min="1" max="2" width="9" style="369"/>
    <col min="3" max="3" width="14.85546875" style="369" customWidth="1"/>
    <col min="4" max="6" width="9" style="369"/>
    <col min="7" max="7" width="15.85546875" style="370" customWidth="1"/>
    <col min="8" max="16384" width="9" style="369"/>
  </cols>
  <sheetData>
    <row r="1" spans="2:7" ht="15" thickBot="1" x14ac:dyDescent="0.25"/>
    <row r="2" spans="2:7" ht="15.75" thickBot="1" x14ac:dyDescent="0.3">
      <c r="B2" s="371" t="s">
        <v>26</v>
      </c>
      <c r="C2" s="372"/>
      <c r="D2" s="372"/>
      <c r="E2" s="372"/>
      <c r="F2" s="372"/>
      <c r="G2" s="373"/>
    </row>
    <row r="3" spans="2:7" ht="15.75" thickBot="1" x14ac:dyDescent="0.3">
      <c r="B3" s="374"/>
      <c r="C3" s="374"/>
      <c r="D3" s="374"/>
      <c r="E3" s="374"/>
      <c r="F3" s="374"/>
      <c r="G3" s="375"/>
    </row>
    <row r="4" spans="2:7" ht="15.75" thickBot="1" x14ac:dyDescent="0.3">
      <c r="B4" s="376" t="str">
        <f>A.GRAĐEVINSKI!A55</f>
        <v>A.</v>
      </c>
      <c r="C4" s="525" t="str">
        <f>A.GRAĐEVINSKI!B55</f>
        <v>GRAĐEVINSKI RADOVI UKUPNO</v>
      </c>
      <c r="D4" s="525"/>
      <c r="E4" s="525"/>
      <c r="F4" s="525"/>
      <c r="G4" s="373">
        <f>A.GRAĐEVINSKI!F55</f>
        <v>0</v>
      </c>
    </row>
    <row r="5" spans="2:7" ht="15.75" thickBot="1" x14ac:dyDescent="0.3">
      <c r="B5" s="371" t="str">
        <f>'B. OBRTNIČKI'!A85</f>
        <v>B.</v>
      </c>
      <c r="C5" s="372" t="str">
        <f>'B. OBRTNIČKI'!B85</f>
        <v>OBRTNIČKI RADOVI UKUPNO</v>
      </c>
      <c r="D5" s="372"/>
      <c r="E5" s="372"/>
      <c r="F5" s="372"/>
      <c r="G5" s="373">
        <f>'B. OBRTNIČKI'!F85</f>
        <v>0</v>
      </c>
    </row>
    <row r="6" spans="2:7" ht="15.75" thickBot="1" x14ac:dyDescent="0.3">
      <c r="B6" s="371" t="str">
        <f>'C.VODOVOD I ODVODNJA'!A76</f>
        <v>C.</v>
      </c>
      <c r="C6" s="372" t="str">
        <f>'C.VODOVOD I ODVODNJA'!B76</f>
        <v>VODOVOD I ODVODNJA UKUPNO:</v>
      </c>
      <c r="D6" s="372"/>
      <c r="E6" s="372"/>
      <c r="F6" s="372"/>
      <c r="G6" s="373">
        <f>'C.VODOVOD I ODVODNJA'!F76</f>
        <v>0</v>
      </c>
    </row>
    <row r="7" spans="2:7" ht="15.75" thickBot="1" x14ac:dyDescent="0.3">
      <c r="B7" s="371" t="str">
        <f>'ELEKTRIČNE INSTALACIJE'!A91</f>
        <v>D.</v>
      </c>
      <c r="C7" s="372" t="str">
        <f>'ELEKTRIČNE INSTALACIJE'!B91</f>
        <v>ELEKTRIČNE INSTALACIJE UKUPNO:</v>
      </c>
      <c r="D7" s="372"/>
      <c r="E7" s="372"/>
      <c r="F7" s="372"/>
      <c r="G7" s="373">
        <f>'ELEKTRIČNE INSTALACIJE'!F91</f>
        <v>0</v>
      </c>
    </row>
    <row r="9" spans="2:7" ht="15" thickBot="1" x14ac:dyDescent="0.25"/>
    <row r="10" spans="2:7" ht="15.75" thickBot="1" x14ac:dyDescent="0.3">
      <c r="B10" s="377"/>
      <c r="C10" s="371" t="s">
        <v>168</v>
      </c>
      <c r="D10" s="372"/>
      <c r="E10" s="372"/>
      <c r="F10" s="372"/>
      <c r="G10" s="373">
        <f>SUM(G4:G7)</f>
        <v>0</v>
      </c>
    </row>
    <row r="11" spans="2:7" ht="15.75" thickBot="1" x14ac:dyDescent="0.3">
      <c r="C11" s="371" t="s">
        <v>182</v>
      </c>
      <c r="D11" s="372"/>
      <c r="E11" s="372"/>
      <c r="F11" s="372"/>
      <c r="G11" s="373">
        <f>G10*0.25</f>
        <v>0</v>
      </c>
    </row>
    <row r="12" spans="2:7" ht="15.75" thickBot="1" x14ac:dyDescent="0.3">
      <c r="C12" s="371" t="s">
        <v>183</v>
      </c>
      <c r="D12" s="372"/>
      <c r="E12" s="372"/>
      <c r="F12" s="372"/>
      <c r="G12" s="373">
        <f>G10+G11</f>
        <v>0</v>
      </c>
    </row>
  </sheetData>
  <mergeCells count="1">
    <mergeCell ref="C4:F4"/>
  </mergeCells>
  <pageMargins left="0.9055118110236221" right="0.70866141732283472" top="0.94488188976377963" bottom="0.74803149606299213" header="0.31496062992125984" footer="0.31496062992125984"/>
  <pageSetup paperSize="9" fitToHeight="0" orientation="portrait" r:id="rId1"/>
  <headerFooter>
    <oddHeader>&amp;L&amp;"Arial,Uobičajeno"&amp;8GRAĐEVINSKI STUDIO d.o.o.
Kruno Bojčić,mag.ing.aedif.&amp;C&amp;"Arial,Uobičajeno"&amp;8 TROŠKOVNIK T.D. 01-10/21-T&amp;R&amp;"Arial,Uobičajeno"&amp;8UREĐENJE OKOLIŠA  OP
 I SANITARNOG ČVORA</oddHeader>
    <oddFooter>&amp;R&amp;"Arial,Uobičajeno"&amp;8 Stranica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6</vt:i4>
      </vt:variant>
    </vt:vector>
  </HeadingPairs>
  <TitlesOfParts>
    <vt:vector size="6" baseType="lpstr">
      <vt:lpstr>OPĆI UVJETI</vt:lpstr>
      <vt:lpstr>A.GRAĐEVINSKI</vt:lpstr>
      <vt:lpstr>B. OBRTNIČKI</vt:lpstr>
      <vt:lpstr>C.VODOVOD I ODVODNJA</vt:lpstr>
      <vt:lpstr>ELEKTRIČNE INSTALACIJE</vt:lpstr>
      <vt:lpstr>REKAPITULACIJA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ProBook4740</dc:creator>
  <cp:lastModifiedBy>Korisnik</cp:lastModifiedBy>
  <cp:lastPrinted>2021-11-11T17:18:47Z</cp:lastPrinted>
  <dcterms:created xsi:type="dcterms:W3CDTF">2016-06-09T09:53:51Z</dcterms:created>
  <dcterms:modified xsi:type="dcterms:W3CDTF">2021-11-13T14:43:45Z</dcterms:modified>
</cp:coreProperties>
</file>